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REKAP SEDAP KAB.LUTIM 2018 DAN DPT\"/>
    </mc:Choice>
  </mc:AlternateContent>
  <bookViews>
    <workbookView xWindow="0" yWindow="0" windowWidth="20490" windowHeight="7530" tabRatio="800" activeTab="12"/>
  </bookViews>
  <sheets>
    <sheet name="FFH" sheetId="28" r:id="rId1"/>
    <sheet name="WOTU" sheetId="16" r:id="rId2"/>
    <sheet name="WASUPONDA" sheetId="22" r:id="rId3"/>
    <sheet name="TOWUTI" sheetId="27" r:id="rId4"/>
    <sheet name="TOM-TIM" sheetId="24" r:id="rId5"/>
    <sheet name="TOMONI" sheetId="26" r:id="rId6"/>
    <sheet name=" NUHA" sheetId="19" r:id="rId7"/>
    <sheet name=" MANGKUTANA" sheetId="18" r:id="rId8"/>
    <sheet name="MALILI" sheetId="21" r:id="rId9"/>
    <sheet name="KALAENA" sheetId="25" r:id="rId10"/>
    <sheet name="BURAU" sheetId="15" r:id="rId11"/>
    <sheet name=" ANGKONA" sheetId="20" r:id="rId12"/>
    <sheet name="REKAP DPT" sheetId="29" r:id="rId13"/>
  </sheets>
  <definedNames>
    <definedName name="_xlnm.Print_Area" localSheetId="11">' ANGKONA'!$A$1:$F$74</definedName>
    <definedName name="_xlnm.Print_Area" localSheetId="7">' MANGKUTANA'!$A$1:$F$76</definedName>
    <definedName name="_xlnm.Print_Area" localSheetId="6">' NUHA'!$A$1:$F$54</definedName>
    <definedName name="_xlnm.Print_Area" localSheetId="9">KALAENA!$A$1:$F$48</definedName>
    <definedName name="_xlnm.Print_Area" localSheetId="8">MALILI!$A$1:$F$102</definedName>
    <definedName name="_xlnm.Print_Area" localSheetId="12">'REKAP DPT'!$B$6:$I$35</definedName>
    <definedName name="_xlnm.Print_Area" localSheetId="5">TOMONI!$A$1:$F$77</definedName>
    <definedName name="_xlnm.Print_Area" localSheetId="4">'TOM-TIM'!$A$1:$F$52</definedName>
    <definedName name="_xlnm.Print_Area" localSheetId="3">TOWUTI!$A$1:$F$106</definedName>
    <definedName name="_xlnm.Print_Area" localSheetId="2">WASUPONDA!$A$1:$F$64</definedName>
    <definedName name="_xlnm.Print_Area" localSheetId="1">WOTU!$A$1:$F$104</definedName>
    <definedName name="_xlnm.Print_Titles" localSheetId="11">' ANGKONA'!$5:$5</definedName>
    <definedName name="_xlnm.Print_Titles" localSheetId="7">' MANGKUTANA'!$5:$5</definedName>
    <definedName name="_xlnm.Print_Titles" localSheetId="6">' NUHA'!#REF!</definedName>
    <definedName name="_xlnm.Print_Titles" localSheetId="10">BURAU!$5:$5</definedName>
    <definedName name="_xlnm.Print_Titles" localSheetId="9">KALAENA!#REF!</definedName>
    <definedName name="_xlnm.Print_Titles" localSheetId="8">MALILI!$5:$5</definedName>
    <definedName name="_xlnm.Print_Titles" localSheetId="5">TOMONI!$5:$5</definedName>
    <definedName name="_xlnm.Print_Titles" localSheetId="3">TOWUTI!$5:$5</definedName>
    <definedName name="_xlnm.Print_Titles" localSheetId="2">WASUPONDA!$5:$5</definedName>
    <definedName name="_xlnm.Print_Titles" localSheetId="1">WOTU!$5:$5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9" l="1"/>
  <c r="D25" i="29"/>
  <c r="C6" i="27"/>
  <c r="F25" i="27"/>
  <c r="F26" i="27"/>
  <c r="F27" i="27"/>
  <c r="F28" i="27"/>
  <c r="F29" i="27"/>
  <c r="F24" i="27"/>
  <c r="E23" i="27"/>
  <c r="D23" i="27"/>
  <c r="F82" i="27"/>
  <c r="F81" i="27"/>
  <c r="E80" i="27"/>
  <c r="D80" i="27"/>
  <c r="F40" i="27"/>
  <c r="F39" i="27"/>
  <c r="E38" i="27"/>
  <c r="D38" i="27"/>
  <c r="F19" i="27"/>
  <c r="F20" i="27"/>
  <c r="F21" i="27"/>
  <c r="F18" i="27"/>
  <c r="E17" i="27"/>
  <c r="D17" i="27"/>
  <c r="F73" i="27"/>
  <c r="F71" i="27" s="1"/>
  <c r="F72" i="27"/>
  <c r="E71" i="27"/>
  <c r="D71" i="27"/>
  <c r="F49" i="27"/>
  <c r="F50" i="27"/>
  <c r="F48" i="27"/>
  <c r="E47" i="27"/>
  <c r="D47" i="27"/>
  <c r="F77" i="27"/>
  <c r="F78" i="27"/>
  <c r="F76" i="27"/>
  <c r="F75" i="27" s="1"/>
  <c r="E75" i="27"/>
  <c r="D75" i="27"/>
  <c r="F69" i="27"/>
  <c r="F68" i="27" s="1"/>
  <c r="E68" i="27"/>
  <c r="D68" i="27"/>
  <c r="F14" i="27"/>
  <c r="F15" i="27"/>
  <c r="F13" i="27"/>
  <c r="E12" i="27"/>
  <c r="D12" i="27"/>
  <c r="F10" i="27"/>
  <c r="F9" i="27"/>
  <c r="E8" i="27"/>
  <c r="D8" i="27"/>
  <c r="F54" i="27"/>
  <c r="F55" i="27"/>
  <c r="F53" i="27"/>
  <c r="E52" i="27"/>
  <c r="D52" i="27"/>
  <c r="F86" i="27"/>
  <c r="F85" i="27"/>
  <c r="E84" i="27"/>
  <c r="D84" i="27"/>
  <c r="F33" i="27"/>
  <c r="F34" i="27"/>
  <c r="F35" i="27"/>
  <c r="F36" i="27"/>
  <c r="F32" i="27"/>
  <c r="E31" i="27"/>
  <c r="D31" i="27"/>
  <c r="F90" i="27"/>
  <c r="F89" i="27"/>
  <c r="E88" i="27"/>
  <c r="D88" i="27"/>
  <c r="F94" i="27"/>
  <c r="F95" i="27"/>
  <c r="F93" i="27"/>
  <c r="E92" i="27"/>
  <c r="D92" i="27"/>
  <c r="F44" i="27"/>
  <c r="F45" i="27"/>
  <c r="F43" i="27"/>
  <c r="E42" i="27"/>
  <c r="D42" i="27"/>
  <c r="F66" i="27"/>
  <c r="F65" i="27"/>
  <c r="E64" i="27"/>
  <c r="D64" i="27"/>
  <c r="F59" i="27"/>
  <c r="F60" i="27"/>
  <c r="F61" i="27"/>
  <c r="F62" i="27"/>
  <c r="F58" i="27"/>
  <c r="E57" i="27"/>
  <c r="D57" i="27"/>
  <c r="F17" i="27" l="1"/>
  <c r="F23" i="27"/>
  <c r="F80" i="27"/>
  <c r="F38" i="27"/>
  <c r="F92" i="27"/>
  <c r="F12" i="27"/>
  <c r="F47" i="27"/>
  <c r="F8" i="27"/>
  <c r="F6" i="27" s="1"/>
  <c r="F64" i="27"/>
  <c r="F52" i="27"/>
  <c r="F84" i="27"/>
  <c r="F31" i="27"/>
  <c r="F88" i="27"/>
  <c r="F42" i="27"/>
  <c r="F57" i="27"/>
  <c r="C6" i="16"/>
  <c r="E65" i="16"/>
  <c r="F65" i="16" s="1"/>
  <c r="D65" i="16"/>
  <c r="E92" i="16"/>
  <c r="D92" i="16"/>
  <c r="E88" i="16"/>
  <c r="D88" i="16"/>
  <c r="E83" i="16"/>
  <c r="D83" i="16"/>
  <c r="E78" i="16"/>
  <c r="D78" i="16"/>
  <c r="E73" i="16"/>
  <c r="D73" i="16"/>
  <c r="E69" i="16"/>
  <c r="D69" i="16"/>
  <c r="E61" i="16"/>
  <c r="D61" i="16"/>
  <c r="E56" i="16"/>
  <c r="D56" i="16"/>
  <c r="E50" i="16"/>
  <c r="D50" i="16"/>
  <c r="E45" i="16"/>
  <c r="D45" i="16"/>
  <c r="E34" i="16"/>
  <c r="D34" i="16"/>
  <c r="E28" i="16"/>
  <c r="D28" i="16"/>
  <c r="E24" i="16"/>
  <c r="D24" i="16"/>
  <c r="E19" i="16"/>
  <c r="D19" i="16"/>
  <c r="E8" i="16"/>
  <c r="E6" i="16" s="1"/>
  <c r="D8" i="16"/>
  <c r="D6" i="16" s="1"/>
  <c r="C6" i="18"/>
  <c r="E65" i="18"/>
  <c r="D65" i="18"/>
  <c r="E60" i="18"/>
  <c r="D60" i="18"/>
  <c r="E54" i="18"/>
  <c r="D54" i="18"/>
  <c r="E49" i="18"/>
  <c r="D49" i="18"/>
  <c r="E44" i="18"/>
  <c r="D44" i="18"/>
  <c r="E35" i="18"/>
  <c r="D35" i="18"/>
  <c r="E32" i="18"/>
  <c r="D32" i="18"/>
  <c r="E26" i="18"/>
  <c r="D26" i="18"/>
  <c r="E19" i="18"/>
  <c r="D19" i="18"/>
  <c r="E14" i="18"/>
  <c r="D14" i="18"/>
  <c r="D6" i="18" s="1"/>
  <c r="E8" i="18"/>
  <c r="D8" i="18"/>
  <c r="C6" i="19"/>
  <c r="E6" i="19"/>
  <c r="E35" i="19"/>
  <c r="D35" i="19"/>
  <c r="F35" i="19" s="1"/>
  <c r="E29" i="19"/>
  <c r="D29" i="19"/>
  <c r="E21" i="19"/>
  <c r="D21" i="19"/>
  <c r="F21" i="19" s="1"/>
  <c r="E18" i="19"/>
  <c r="D18" i="19"/>
  <c r="E8" i="19"/>
  <c r="D8" i="19"/>
  <c r="F8" i="19" s="1"/>
  <c r="C6" i="15"/>
  <c r="E6" i="15"/>
  <c r="E95" i="15"/>
  <c r="D95" i="15"/>
  <c r="F95" i="15" s="1"/>
  <c r="E91" i="15"/>
  <c r="D91" i="15"/>
  <c r="F91" i="15" s="1"/>
  <c r="E86" i="15"/>
  <c r="D86" i="15"/>
  <c r="E82" i="15"/>
  <c r="D82" i="15"/>
  <c r="E71" i="15"/>
  <c r="D71" i="15"/>
  <c r="E76" i="15"/>
  <c r="D76" i="15"/>
  <c r="E67" i="15"/>
  <c r="D67" i="15"/>
  <c r="E61" i="15"/>
  <c r="D61" i="15"/>
  <c r="E56" i="15"/>
  <c r="D56" i="15"/>
  <c r="E52" i="15"/>
  <c r="D52" i="15"/>
  <c r="E48" i="15"/>
  <c r="D48" i="15"/>
  <c r="E42" i="15"/>
  <c r="D42" i="15"/>
  <c r="E36" i="15"/>
  <c r="D36" i="15"/>
  <c r="E29" i="15"/>
  <c r="D29" i="15"/>
  <c r="E24" i="15"/>
  <c r="D24" i="15"/>
  <c r="E20" i="15"/>
  <c r="D20" i="15"/>
  <c r="E13" i="15"/>
  <c r="D13" i="15"/>
  <c r="E8" i="15"/>
  <c r="D8" i="15"/>
  <c r="D6" i="15" s="1"/>
  <c r="C6" i="20"/>
  <c r="E6" i="20"/>
  <c r="E62" i="20"/>
  <c r="D62" i="20"/>
  <c r="F62" i="20" s="1"/>
  <c r="E57" i="20"/>
  <c r="D57" i="20"/>
  <c r="E51" i="20"/>
  <c r="D51" i="20"/>
  <c r="E44" i="20"/>
  <c r="D44" i="20"/>
  <c r="E39" i="20"/>
  <c r="D39" i="20"/>
  <c r="E34" i="20"/>
  <c r="D34" i="20"/>
  <c r="E28" i="20"/>
  <c r="D28" i="20"/>
  <c r="E23" i="20"/>
  <c r="D23" i="20"/>
  <c r="E14" i="20"/>
  <c r="D14" i="20"/>
  <c r="E8" i="20"/>
  <c r="D8" i="20"/>
  <c r="D6" i="20" s="1"/>
  <c r="C6" i="21"/>
  <c r="E6" i="21"/>
  <c r="E91" i="21"/>
  <c r="D91" i="21"/>
  <c r="F91" i="21" s="1"/>
  <c r="E87" i="21"/>
  <c r="D87" i="21"/>
  <c r="E78" i="21"/>
  <c r="D78" i="21"/>
  <c r="E73" i="21"/>
  <c r="D73" i="21"/>
  <c r="E69" i="21"/>
  <c r="D69" i="21"/>
  <c r="E63" i="21"/>
  <c r="D63" i="21"/>
  <c r="E58" i="21"/>
  <c r="D58" i="21"/>
  <c r="E53" i="21"/>
  <c r="D53" i="21"/>
  <c r="E46" i="21"/>
  <c r="D46" i="21"/>
  <c r="E39" i="21"/>
  <c r="D39" i="21"/>
  <c r="E33" i="21"/>
  <c r="D33" i="21"/>
  <c r="E26" i="21"/>
  <c r="D26" i="21"/>
  <c r="E22" i="21"/>
  <c r="D22" i="21"/>
  <c r="E17" i="21"/>
  <c r="D17" i="21"/>
  <c r="E8" i="21"/>
  <c r="D8" i="21"/>
  <c r="D6" i="21" s="1"/>
  <c r="C6" i="22"/>
  <c r="E6" i="22"/>
  <c r="E48" i="22"/>
  <c r="D48" i="22"/>
  <c r="F48" i="22" s="1"/>
  <c r="E38" i="22"/>
  <c r="D38" i="22"/>
  <c r="E32" i="22"/>
  <c r="D32" i="22"/>
  <c r="E25" i="22"/>
  <c r="D25" i="22"/>
  <c r="E18" i="22"/>
  <c r="D18" i="22"/>
  <c r="E8" i="22"/>
  <c r="D8" i="22"/>
  <c r="D6" i="22" s="1"/>
  <c r="C6" i="24"/>
  <c r="E6" i="24"/>
  <c r="E38" i="24"/>
  <c r="D38" i="24"/>
  <c r="E32" i="24"/>
  <c r="D32" i="24"/>
  <c r="F32" i="24" s="1"/>
  <c r="E27" i="24"/>
  <c r="D27" i="24"/>
  <c r="E22" i="24"/>
  <c r="D22" i="24"/>
  <c r="E17" i="24"/>
  <c r="D17" i="24"/>
  <c r="E13" i="24"/>
  <c r="D13" i="24"/>
  <c r="E8" i="24"/>
  <c r="D8" i="24"/>
  <c r="D6" i="24" s="1"/>
  <c r="E41" i="24"/>
  <c r="D41" i="24"/>
  <c r="C6" i="25"/>
  <c r="D6" i="25"/>
  <c r="E36" i="25"/>
  <c r="F36" i="25" s="1"/>
  <c r="D36" i="25"/>
  <c r="E31" i="25"/>
  <c r="D31" i="25"/>
  <c r="E27" i="25"/>
  <c r="D27" i="25"/>
  <c r="E23" i="25"/>
  <c r="D23" i="25"/>
  <c r="E19" i="25"/>
  <c r="D19" i="25"/>
  <c r="E13" i="25"/>
  <c r="D13" i="25"/>
  <c r="E8" i="25"/>
  <c r="E6" i="25" s="1"/>
  <c r="D8" i="25"/>
  <c r="C6" i="26"/>
  <c r="E65" i="26"/>
  <c r="F65" i="26" s="1"/>
  <c r="D65" i="26"/>
  <c r="E61" i="26"/>
  <c r="D61" i="26"/>
  <c r="E56" i="26"/>
  <c r="D56" i="26"/>
  <c r="E52" i="26"/>
  <c r="D52" i="26"/>
  <c r="E47" i="26"/>
  <c r="D47" i="26"/>
  <c r="E42" i="26"/>
  <c r="D42" i="26"/>
  <c r="E38" i="26"/>
  <c r="D38" i="26"/>
  <c r="E8" i="26"/>
  <c r="E6" i="26" s="1"/>
  <c r="E33" i="26"/>
  <c r="D33" i="26"/>
  <c r="E29" i="26"/>
  <c r="D29" i="26"/>
  <c r="E23" i="26"/>
  <c r="D23" i="26"/>
  <c r="F20" i="26"/>
  <c r="F21" i="26"/>
  <c r="F19" i="26"/>
  <c r="E18" i="26"/>
  <c r="D18" i="26"/>
  <c r="F15" i="26"/>
  <c r="F16" i="26"/>
  <c r="E14" i="26"/>
  <c r="D14" i="26"/>
  <c r="F10" i="26"/>
  <c r="F11" i="26"/>
  <c r="F12" i="26"/>
  <c r="F9" i="26"/>
  <c r="D8" i="26"/>
  <c r="D6" i="26" s="1"/>
  <c r="F30" i="16"/>
  <c r="F31" i="16"/>
  <c r="F32" i="16"/>
  <c r="F29" i="16"/>
  <c r="D6" i="19" l="1"/>
  <c r="F18" i="19"/>
  <c r="F6" i="19" s="1"/>
  <c r="E6" i="18"/>
  <c r="F52" i="26"/>
  <c r="F61" i="26"/>
  <c r="F92" i="16"/>
  <c r="F65" i="18"/>
  <c r="F83" i="16"/>
  <c r="F88" i="16"/>
  <c r="F78" i="16"/>
  <c r="F73" i="16"/>
  <c r="F69" i="16"/>
  <c r="F61" i="16"/>
  <c r="F56" i="16"/>
  <c r="F50" i="16"/>
  <c r="F45" i="16"/>
  <c r="F28" i="16"/>
  <c r="F24" i="16"/>
  <c r="F34" i="16"/>
  <c r="F19" i="16"/>
  <c r="F8" i="16"/>
  <c r="F49" i="18"/>
  <c r="F60" i="18"/>
  <c r="F54" i="18"/>
  <c r="F44" i="18"/>
  <c r="F35" i="18"/>
  <c r="F32" i="18"/>
  <c r="F26" i="18"/>
  <c r="F8" i="18"/>
  <c r="F19" i="18"/>
  <c r="F14" i="18"/>
  <c r="F29" i="19"/>
  <c r="F86" i="15"/>
  <c r="F36" i="15"/>
  <c r="F61" i="15"/>
  <c r="F76" i="15"/>
  <c r="F82" i="15"/>
  <c r="F71" i="15"/>
  <c r="F67" i="15"/>
  <c r="F29" i="15"/>
  <c r="F56" i="15"/>
  <c r="F52" i="15"/>
  <c r="F48" i="15"/>
  <c r="F20" i="15"/>
  <c r="F42" i="15"/>
  <c r="F24" i="15"/>
  <c r="F8" i="15"/>
  <c r="F6" i="15" s="1"/>
  <c r="F13" i="15"/>
  <c r="F57" i="20"/>
  <c r="F51" i="20"/>
  <c r="F44" i="20"/>
  <c r="F39" i="20"/>
  <c r="F34" i="20"/>
  <c r="F28" i="20"/>
  <c r="F23" i="20"/>
  <c r="F14" i="20"/>
  <c r="F8" i="20"/>
  <c r="F87" i="21"/>
  <c r="F78" i="21"/>
  <c r="F73" i="21"/>
  <c r="F69" i="21"/>
  <c r="F63" i="21"/>
  <c r="F58" i="21"/>
  <c r="F53" i="21"/>
  <c r="F46" i="21"/>
  <c r="F33" i="21"/>
  <c r="F39" i="21"/>
  <c r="F26" i="21"/>
  <c r="F22" i="21"/>
  <c r="F8" i="21"/>
  <c r="F17" i="21"/>
  <c r="F18" i="22"/>
  <c r="F38" i="22"/>
  <c r="F32" i="22"/>
  <c r="F8" i="22"/>
  <c r="F6" i="22" s="1"/>
  <c r="F25" i="22"/>
  <c r="F27" i="24"/>
  <c r="F38" i="24"/>
  <c r="F22" i="24"/>
  <c r="F41" i="24"/>
  <c r="F17" i="24"/>
  <c r="F13" i="24"/>
  <c r="F8" i="24"/>
  <c r="F6" i="24" s="1"/>
  <c r="F31" i="25"/>
  <c r="F8" i="25"/>
  <c r="F27" i="25"/>
  <c r="F23" i="25"/>
  <c r="F13" i="25"/>
  <c r="F19" i="25"/>
  <c r="F47" i="26"/>
  <c r="F56" i="26"/>
  <c r="F42" i="26"/>
  <c r="F38" i="26"/>
  <c r="F23" i="26"/>
  <c r="F29" i="26"/>
  <c r="F33" i="26"/>
  <c r="F18" i="26"/>
  <c r="F14" i="26"/>
  <c r="F8" i="26"/>
  <c r="F6" i="26" s="1"/>
  <c r="F579" i="28"/>
  <c r="F578" i="28"/>
  <c r="F577" i="28"/>
  <c r="E576" i="28"/>
  <c r="D576" i="28"/>
  <c r="F575" i="28"/>
  <c r="F574" i="28"/>
  <c r="E573" i="28"/>
  <c r="D573" i="28"/>
  <c r="F572" i="28"/>
  <c r="F571" i="28"/>
  <c r="F570" i="28"/>
  <c r="F569" i="28" s="1"/>
  <c r="E569" i="28"/>
  <c r="D569" i="28"/>
  <c r="F568" i="28"/>
  <c r="F567" i="28"/>
  <c r="F566" i="28"/>
  <c r="E565" i="28"/>
  <c r="D565" i="28"/>
  <c r="F564" i="28"/>
  <c r="F563" i="28"/>
  <c r="F562" i="28"/>
  <c r="E561" i="28"/>
  <c r="D561" i="28"/>
  <c r="F560" i="28"/>
  <c r="F559" i="28"/>
  <c r="F558" i="28" s="1"/>
  <c r="E558" i="28"/>
  <c r="D558" i="28"/>
  <c r="F557" i="28"/>
  <c r="F556" i="28"/>
  <c r="E555" i="28"/>
  <c r="D555" i="28"/>
  <c r="F554" i="28"/>
  <c r="F553" i="28"/>
  <c r="F552" i="28" s="1"/>
  <c r="E552" i="28"/>
  <c r="D552" i="28"/>
  <c r="F551" i="28"/>
  <c r="F550" i="28"/>
  <c r="F549" i="28"/>
  <c r="E548" i="28"/>
  <c r="D548" i="28"/>
  <c r="F547" i="28"/>
  <c r="F546" i="28"/>
  <c r="F545" i="28"/>
  <c r="F544" i="28"/>
  <c r="E543" i="28"/>
  <c r="D543" i="28"/>
  <c r="F542" i="28"/>
  <c r="F541" i="28"/>
  <c r="F540" i="28"/>
  <c r="E539" i="28"/>
  <c r="D539" i="28"/>
  <c r="F538" i="28"/>
  <c r="F537" i="28"/>
  <c r="F536" i="28"/>
  <c r="F535" i="28"/>
  <c r="F534" i="28"/>
  <c r="F533" i="28"/>
  <c r="F532" i="28"/>
  <c r="F531" i="28"/>
  <c r="F530" i="28"/>
  <c r="E529" i="28"/>
  <c r="D529" i="28"/>
  <c r="F528" i="28"/>
  <c r="F527" i="28"/>
  <c r="F526" i="28"/>
  <c r="F525" i="28"/>
  <c r="F524" i="28"/>
  <c r="E524" i="28"/>
  <c r="D524" i="28"/>
  <c r="F523" i="28"/>
  <c r="F522" i="28"/>
  <c r="F521" i="28" s="1"/>
  <c r="E521" i="28"/>
  <c r="D521" i="28"/>
  <c r="F520" i="28"/>
  <c r="F519" i="28"/>
  <c r="F518" i="28"/>
  <c r="E517" i="28"/>
  <c r="D517" i="28"/>
  <c r="F516" i="28"/>
  <c r="F515" i="28"/>
  <c r="F514" i="28"/>
  <c r="F513" i="28"/>
  <c r="F512" i="28"/>
  <c r="F511" i="28"/>
  <c r="F510" i="28"/>
  <c r="F509" i="28"/>
  <c r="F508" i="28"/>
  <c r="F507" i="28" s="1"/>
  <c r="E507" i="28"/>
  <c r="D507" i="28"/>
  <c r="C506" i="28"/>
  <c r="F505" i="28"/>
  <c r="F504" i="28"/>
  <c r="F503" i="28"/>
  <c r="F502" i="28"/>
  <c r="F501" i="28"/>
  <c r="E501" i="28"/>
  <c r="D501" i="28"/>
  <c r="F500" i="28"/>
  <c r="F499" i="28"/>
  <c r="F498" i="28"/>
  <c r="F497" i="28"/>
  <c r="F496" i="28"/>
  <c r="F495" i="28"/>
  <c r="F492" i="28" s="1"/>
  <c r="F494" i="28"/>
  <c r="F493" i="28"/>
  <c r="E492" i="28"/>
  <c r="D492" i="28"/>
  <c r="F491" i="28"/>
  <c r="F490" i="28"/>
  <c r="F489" i="28"/>
  <c r="F488" i="28"/>
  <c r="F487" i="28" s="1"/>
  <c r="E487" i="28"/>
  <c r="D487" i="28"/>
  <c r="F486" i="28"/>
  <c r="F485" i="28"/>
  <c r="F484" i="28"/>
  <c r="F483" i="28"/>
  <c r="F482" i="28"/>
  <c r="E481" i="28"/>
  <c r="E465" i="28" s="1"/>
  <c r="D481" i="28"/>
  <c r="F480" i="28"/>
  <c r="F479" i="28"/>
  <c r="F478" i="28"/>
  <c r="F477" i="28"/>
  <c r="F476" i="28"/>
  <c r="E475" i="28"/>
  <c r="D475" i="28"/>
  <c r="F474" i="28"/>
  <c r="F473" i="28"/>
  <c r="F472" i="28"/>
  <c r="F471" i="28"/>
  <c r="F470" i="28"/>
  <c r="F469" i="28"/>
  <c r="F468" i="28"/>
  <c r="F467" i="28"/>
  <c r="F466" i="28" s="1"/>
  <c r="E466" i="28"/>
  <c r="D466" i="28"/>
  <c r="D465" i="28"/>
  <c r="C465" i="28"/>
  <c r="F464" i="28"/>
  <c r="F463" i="28"/>
  <c r="F462" i="28"/>
  <c r="E461" i="28"/>
  <c r="D461" i="28"/>
  <c r="F460" i="28"/>
  <c r="F459" i="28"/>
  <c r="E458" i="28"/>
  <c r="D458" i="28"/>
  <c r="F457" i="28"/>
  <c r="F456" i="28"/>
  <c r="E455" i="28"/>
  <c r="D455" i="28"/>
  <c r="F454" i="28"/>
  <c r="F453" i="28"/>
  <c r="E452" i="28"/>
  <c r="D452" i="28"/>
  <c r="F451" i="28"/>
  <c r="F450" i="28"/>
  <c r="F449" i="28"/>
  <c r="E448" i="28"/>
  <c r="D448" i="28"/>
  <c r="F447" i="28"/>
  <c r="F446" i="28"/>
  <c r="E445" i="28"/>
  <c r="D445" i="28"/>
  <c r="F444" i="28"/>
  <c r="F443" i="28" s="1"/>
  <c r="E443" i="28"/>
  <c r="D443" i="28"/>
  <c r="F442" i="28"/>
  <c r="F441" i="28"/>
  <c r="E440" i="28"/>
  <c r="D440" i="28"/>
  <c r="F439" i="28"/>
  <c r="F438" i="28"/>
  <c r="F437" i="28"/>
  <c r="F436" i="28"/>
  <c r="F435" i="28"/>
  <c r="E434" i="28"/>
  <c r="D434" i="28"/>
  <c r="F433" i="28"/>
  <c r="F432" i="28"/>
  <c r="F431" i="28"/>
  <c r="E430" i="28"/>
  <c r="D430" i="28"/>
  <c r="F429" i="28"/>
  <c r="F428" i="28"/>
  <c r="F427" i="28"/>
  <c r="E426" i="28"/>
  <c r="D426" i="28"/>
  <c r="F425" i="28"/>
  <c r="F424" i="28"/>
  <c r="F423" i="28"/>
  <c r="E422" i="28"/>
  <c r="D422" i="28"/>
  <c r="F421" i="28"/>
  <c r="F420" i="28"/>
  <c r="E419" i="28"/>
  <c r="D419" i="28"/>
  <c r="F418" i="28"/>
  <c r="F417" i="28"/>
  <c r="F416" i="28"/>
  <c r="F415" i="28"/>
  <c r="F414" i="28"/>
  <c r="E413" i="28"/>
  <c r="D413" i="28"/>
  <c r="F412" i="28"/>
  <c r="F411" i="28"/>
  <c r="F410" i="28"/>
  <c r="F409" i="28"/>
  <c r="F408" i="28"/>
  <c r="F407" i="28"/>
  <c r="E406" i="28"/>
  <c r="D406" i="28"/>
  <c r="F405" i="28"/>
  <c r="F404" i="28"/>
  <c r="F403" i="28"/>
  <c r="F402" i="28"/>
  <c r="E401" i="28"/>
  <c r="D401" i="28"/>
  <c r="F400" i="28"/>
  <c r="F399" i="28"/>
  <c r="F398" i="28"/>
  <c r="E397" i="28"/>
  <c r="D397" i="28"/>
  <c r="F396" i="28"/>
  <c r="F395" i="28" s="1"/>
  <c r="E395" i="28"/>
  <c r="E394" i="28" s="1"/>
  <c r="D395" i="28"/>
  <c r="C394" i="28"/>
  <c r="F393" i="28"/>
  <c r="F392" i="28"/>
  <c r="F391" i="28" s="1"/>
  <c r="E391" i="28"/>
  <c r="D391" i="28"/>
  <c r="F390" i="28"/>
  <c r="F389" i="28" s="1"/>
  <c r="E389" i="28"/>
  <c r="D389" i="28"/>
  <c r="F388" i="28"/>
  <c r="F387" i="28"/>
  <c r="F386" i="28"/>
  <c r="F385" i="28"/>
  <c r="E384" i="28"/>
  <c r="D384" i="28"/>
  <c r="F383" i="28"/>
  <c r="F382" i="28"/>
  <c r="F381" i="28"/>
  <c r="E380" i="28"/>
  <c r="D380" i="28"/>
  <c r="F379" i="28"/>
  <c r="F378" i="28"/>
  <c r="F377" i="28"/>
  <c r="E376" i="28"/>
  <c r="D376" i="28"/>
  <c r="F375" i="28"/>
  <c r="F374" i="28"/>
  <c r="F373" i="28"/>
  <c r="E372" i="28"/>
  <c r="D372" i="28"/>
  <c r="F371" i="28"/>
  <c r="F370" i="28"/>
  <c r="E369" i="28"/>
  <c r="D369" i="28"/>
  <c r="F368" i="28"/>
  <c r="F367" i="28"/>
  <c r="F366" i="28"/>
  <c r="E365" i="28"/>
  <c r="D365" i="28"/>
  <c r="C364" i="28"/>
  <c r="F363" i="28"/>
  <c r="F362" i="28"/>
  <c r="F361" i="28"/>
  <c r="E360" i="28"/>
  <c r="D360" i="28"/>
  <c r="F359" i="28"/>
  <c r="F358" i="28"/>
  <c r="E357" i="28"/>
  <c r="D357" i="28"/>
  <c r="F356" i="28"/>
  <c r="F355" i="28"/>
  <c r="F354" i="28"/>
  <c r="E353" i="28"/>
  <c r="D353" i="28"/>
  <c r="F352" i="28"/>
  <c r="F351" i="28"/>
  <c r="F350" i="28" s="1"/>
  <c r="E350" i="28"/>
  <c r="D350" i="28"/>
  <c r="F349" i="28"/>
  <c r="F348" i="28"/>
  <c r="F347" i="28"/>
  <c r="E346" i="28"/>
  <c r="D346" i="28"/>
  <c r="F345" i="28"/>
  <c r="F342" i="28" s="1"/>
  <c r="F344" i="28"/>
  <c r="F343" i="28"/>
  <c r="E342" i="28"/>
  <c r="D342" i="28"/>
  <c r="F341" i="28"/>
  <c r="F340" i="28"/>
  <c r="F339" i="28" s="1"/>
  <c r="E339" i="28"/>
  <c r="D339" i="28"/>
  <c r="F338" i="28"/>
  <c r="F337" i="28"/>
  <c r="F336" i="28" s="1"/>
  <c r="E336" i="28"/>
  <c r="D336" i="28"/>
  <c r="F335" i="28"/>
  <c r="F334" i="28"/>
  <c r="E333" i="28"/>
  <c r="D333" i="28"/>
  <c r="F332" i="28"/>
  <c r="F331" i="28"/>
  <c r="F330" i="28"/>
  <c r="F329" i="28"/>
  <c r="E328" i="28"/>
  <c r="D328" i="28"/>
  <c r="F327" i="28"/>
  <c r="F326" i="28"/>
  <c r="F325" i="28"/>
  <c r="E324" i="28"/>
  <c r="D324" i="28"/>
  <c r="F323" i="28"/>
  <c r="F322" i="28"/>
  <c r="F321" i="28" s="1"/>
  <c r="E321" i="28"/>
  <c r="D321" i="28"/>
  <c r="F320" i="28"/>
  <c r="F319" i="28"/>
  <c r="F318" i="28"/>
  <c r="F317" i="28"/>
  <c r="E316" i="28"/>
  <c r="D316" i="28"/>
  <c r="C315" i="28"/>
  <c r="F314" i="28"/>
  <c r="F313" i="28"/>
  <c r="F312" i="28"/>
  <c r="F311" i="28"/>
  <c r="F310" i="28"/>
  <c r="F309" i="28"/>
  <c r="F308" i="28"/>
  <c r="F307" i="28"/>
  <c r="F306" i="28"/>
  <c r="F305" i="28"/>
  <c r="E304" i="28"/>
  <c r="D304" i="28"/>
  <c r="F303" i="28"/>
  <c r="F302" i="28"/>
  <c r="F301" i="28"/>
  <c r="F300" i="28"/>
  <c r="E299" i="28"/>
  <c r="D299" i="28"/>
  <c r="F298" i="28"/>
  <c r="F297" i="28"/>
  <c r="F296" i="28"/>
  <c r="F295" i="28"/>
  <c r="F294" i="28"/>
  <c r="F293" i="28"/>
  <c r="E292" i="28"/>
  <c r="E280" i="28" s="1"/>
  <c r="D292" i="28"/>
  <c r="F291" i="28"/>
  <c r="F290" i="28" s="1"/>
  <c r="E290" i="28"/>
  <c r="D290" i="28"/>
  <c r="F289" i="28"/>
  <c r="F288" i="28"/>
  <c r="F287" i="28"/>
  <c r="F286" i="28"/>
  <c r="F285" i="28"/>
  <c r="F284" i="28"/>
  <c r="F283" i="28"/>
  <c r="F282" i="28"/>
  <c r="E281" i="28"/>
  <c r="D281" i="28"/>
  <c r="C280" i="28"/>
  <c r="F279" i="28"/>
  <c r="F278" i="28"/>
  <c r="F277" i="28" s="1"/>
  <c r="E277" i="28"/>
  <c r="D277" i="28"/>
  <c r="F276" i="28"/>
  <c r="F275" i="28"/>
  <c r="F274" i="28"/>
  <c r="E273" i="28"/>
  <c r="D273" i="28"/>
  <c r="F272" i="28"/>
  <c r="F271" i="28"/>
  <c r="F270" i="28"/>
  <c r="F269" i="28"/>
  <c r="E268" i="28"/>
  <c r="D268" i="28"/>
  <c r="F267" i="28"/>
  <c r="F266" i="28"/>
  <c r="F265" i="28"/>
  <c r="E264" i="28"/>
  <c r="D264" i="28"/>
  <c r="F263" i="28"/>
  <c r="F262" i="28"/>
  <c r="F261" i="28"/>
  <c r="E260" i="28"/>
  <c r="D260" i="28"/>
  <c r="F259" i="28"/>
  <c r="F258" i="28"/>
  <c r="F257" i="28"/>
  <c r="F256" i="28"/>
  <c r="F255" i="28"/>
  <c r="F254" i="28"/>
  <c r="F253" i="28"/>
  <c r="E252" i="28"/>
  <c r="D252" i="28"/>
  <c r="F251" i="28"/>
  <c r="F250" i="28" s="1"/>
  <c r="E250" i="28"/>
  <c r="D250" i="28"/>
  <c r="F249" i="28"/>
  <c r="F248" i="28"/>
  <c r="F247" i="28"/>
  <c r="F246" i="28"/>
  <c r="E245" i="28"/>
  <c r="D245" i="28"/>
  <c r="F244" i="28"/>
  <c r="F243" i="28"/>
  <c r="F242" i="28"/>
  <c r="F241" i="28"/>
  <c r="F240" i="28"/>
  <c r="E239" i="28"/>
  <c r="D239" i="28"/>
  <c r="F238" i="28"/>
  <c r="F237" i="28"/>
  <c r="F236" i="28"/>
  <c r="E235" i="28"/>
  <c r="D235" i="28"/>
  <c r="F234" i="28"/>
  <c r="F233" i="28"/>
  <c r="F232" i="28"/>
  <c r="F231" i="28"/>
  <c r="E230" i="28"/>
  <c r="D230" i="28"/>
  <c r="C229" i="28"/>
  <c r="F228" i="28"/>
  <c r="F227" i="28"/>
  <c r="E226" i="28"/>
  <c r="D226" i="28"/>
  <c r="F225" i="28"/>
  <c r="F224" i="28"/>
  <c r="E223" i="28"/>
  <c r="D223" i="28"/>
  <c r="F222" i="28"/>
  <c r="F221" i="28"/>
  <c r="F220" i="28"/>
  <c r="F219" i="28"/>
  <c r="F218" i="28"/>
  <c r="F217" i="28"/>
  <c r="F216" i="28"/>
  <c r="E215" i="28"/>
  <c r="D215" i="28"/>
  <c r="F214" i="28"/>
  <c r="F213" i="28"/>
  <c r="F212" i="28"/>
  <c r="E211" i="28"/>
  <c r="D211" i="28"/>
  <c r="F210" i="28"/>
  <c r="F209" i="28"/>
  <c r="E208" i="28"/>
  <c r="D208" i="28"/>
  <c r="F207" i="28"/>
  <c r="F206" i="28"/>
  <c r="F205" i="28"/>
  <c r="F204" i="28"/>
  <c r="F203" i="28" s="1"/>
  <c r="E203" i="28"/>
  <c r="D203" i="28"/>
  <c r="F202" i="28"/>
  <c r="F201" i="28"/>
  <c r="F200" i="28"/>
  <c r="E199" i="28"/>
  <c r="D199" i="28"/>
  <c r="F198" i="28"/>
  <c r="F197" i="28"/>
  <c r="F196" i="28"/>
  <c r="E195" i="28"/>
  <c r="D195" i="28"/>
  <c r="F194" i="28"/>
  <c r="F193" i="28"/>
  <c r="F192" i="28"/>
  <c r="F191" i="28"/>
  <c r="F190" i="28"/>
  <c r="E189" i="28"/>
  <c r="D189" i="28"/>
  <c r="F188" i="28"/>
  <c r="F187" i="28"/>
  <c r="F186" i="28"/>
  <c r="F185" i="28"/>
  <c r="F184" i="28"/>
  <c r="E183" i="28"/>
  <c r="D183" i="28"/>
  <c r="F182" i="28"/>
  <c r="F181" i="28"/>
  <c r="F180" i="28"/>
  <c r="F179" i="28"/>
  <c r="E178" i="28"/>
  <c r="D178" i="28"/>
  <c r="F177" i="28"/>
  <c r="F176" i="28"/>
  <c r="F175" i="28"/>
  <c r="F174" i="28"/>
  <c r="F173" i="28"/>
  <c r="E172" i="28"/>
  <c r="D172" i="28"/>
  <c r="F171" i="28"/>
  <c r="F169" i="28" s="1"/>
  <c r="F170" i="28"/>
  <c r="E169" i="28"/>
  <c r="D169" i="28"/>
  <c r="F168" i="28"/>
  <c r="F167" i="28"/>
  <c r="F165" i="28" s="1"/>
  <c r="F166" i="28"/>
  <c r="E165" i="28"/>
  <c r="D165" i="28"/>
  <c r="F164" i="28"/>
  <c r="F163" i="28"/>
  <c r="F162" i="28"/>
  <c r="F161" i="28"/>
  <c r="F160" i="28"/>
  <c r="F159" i="28"/>
  <c r="F158" i="28"/>
  <c r="E157" i="28"/>
  <c r="D157" i="28"/>
  <c r="C156" i="28"/>
  <c r="F155" i="28"/>
  <c r="F154" i="28"/>
  <c r="F153" i="28"/>
  <c r="E152" i="28"/>
  <c r="D152" i="28"/>
  <c r="F151" i="28"/>
  <c r="F150" i="28"/>
  <c r="F149" i="28"/>
  <c r="E148" i="28"/>
  <c r="D148" i="28"/>
  <c r="F147" i="28"/>
  <c r="F146" i="28"/>
  <c r="E145" i="28"/>
  <c r="D145" i="28"/>
  <c r="F144" i="28"/>
  <c r="F143" i="28"/>
  <c r="E142" i="28"/>
  <c r="D142" i="28"/>
  <c r="F141" i="28"/>
  <c r="F140" i="28"/>
  <c r="E139" i="28"/>
  <c r="D139" i="28"/>
  <c r="F138" i="28"/>
  <c r="F137" i="28"/>
  <c r="F136" i="28"/>
  <c r="F135" i="28"/>
  <c r="E134" i="28"/>
  <c r="D134" i="28"/>
  <c r="F133" i="28"/>
  <c r="F132" i="28"/>
  <c r="F131" i="28"/>
  <c r="E130" i="28"/>
  <c r="D130" i="28"/>
  <c r="C129" i="28"/>
  <c r="F128" i="28"/>
  <c r="F127" i="28"/>
  <c r="E126" i="28"/>
  <c r="D126" i="28"/>
  <c r="F125" i="28"/>
  <c r="F124" i="28"/>
  <c r="E123" i="28"/>
  <c r="D123" i="28"/>
  <c r="F122" i="28"/>
  <c r="F121" i="28"/>
  <c r="F120" i="28"/>
  <c r="F119" i="28" s="1"/>
  <c r="E119" i="28"/>
  <c r="D119" i="28"/>
  <c r="F118" i="28"/>
  <c r="F117" i="28"/>
  <c r="E116" i="28"/>
  <c r="D116" i="28"/>
  <c r="F115" i="28"/>
  <c r="F114" i="28"/>
  <c r="F113" i="28"/>
  <c r="F112" i="28"/>
  <c r="E111" i="28"/>
  <c r="D111" i="28"/>
  <c r="F110" i="28"/>
  <c r="F109" i="28"/>
  <c r="F108" i="28"/>
  <c r="F107" i="28" s="1"/>
  <c r="E107" i="28"/>
  <c r="D107" i="28"/>
  <c r="F106" i="28"/>
  <c r="F105" i="28"/>
  <c r="E104" i="28"/>
  <c r="D104" i="28"/>
  <c r="F103" i="28"/>
  <c r="F102" i="28"/>
  <c r="F101" i="28"/>
  <c r="F100" i="28"/>
  <c r="E99" i="28"/>
  <c r="D99" i="28"/>
  <c r="F98" i="28"/>
  <c r="F97" i="28"/>
  <c r="F96" i="28"/>
  <c r="E95" i="28"/>
  <c r="D95" i="28"/>
  <c r="F94" i="28"/>
  <c r="F93" i="28"/>
  <c r="E92" i="28"/>
  <c r="D92" i="28"/>
  <c r="F91" i="28"/>
  <c r="F90" i="28"/>
  <c r="F89" i="28"/>
  <c r="E89" i="28"/>
  <c r="D89" i="28"/>
  <c r="F88" i="28"/>
  <c r="F87" i="28"/>
  <c r="F86" i="28"/>
  <c r="F85" i="28"/>
  <c r="E84" i="28"/>
  <c r="D84" i="28"/>
  <c r="F83" i="28"/>
  <c r="F82" i="28"/>
  <c r="F81" i="28"/>
  <c r="F80" i="28"/>
  <c r="F79" i="28" s="1"/>
  <c r="E79" i="28"/>
  <c r="D79" i="28"/>
  <c r="F78" i="28"/>
  <c r="F77" i="28"/>
  <c r="F76" i="28"/>
  <c r="F75" i="28"/>
  <c r="F74" i="28"/>
  <c r="E73" i="28"/>
  <c r="D73" i="28"/>
  <c r="F72" i="28"/>
  <c r="F71" i="28"/>
  <c r="F70" i="28"/>
  <c r="E69" i="28"/>
  <c r="D69" i="28"/>
  <c r="F68" i="28"/>
  <c r="F67" i="28"/>
  <c r="E66" i="28"/>
  <c r="D66" i="28"/>
  <c r="F65" i="28"/>
  <c r="F64" i="28"/>
  <c r="F63" i="28"/>
  <c r="F62" i="28"/>
  <c r="F61" i="28"/>
  <c r="E60" i="28"/>
  <c r="D60" i="28"/>
  <c r="F59" i="28"/>
  <c r="F58" i="28"/>
  <c r="F57" i="28"/>
  <c r="E56" i="28"/>
  <c r="D56" i="28"/>
  <c r="C55" i="28"/>
  <c r="F54" i="28"/>
  <c r="F53" i="28"/>
  <c r="F52" i="28"/>
  <c r="E51" i="28"/>
  <c r="D51" i="28"/>
  <c r="F50" i="28"/>
  <c r="F49" i="28"/>
  <c r="F48" i="28"/>
  <c r="E47" i="28"/>
  <c r="D47" i="28"/>
  <c r="F46" i="28"/>
  <c r="F45" i="28"/>
  <c r="F44" i="28"/>
  <c r="F43" i="28"/>
  <c r="E42" i="28"/>
  <c r="D42" i="28"/>
  <c r="F41" i="28"/>
  <c r="F40" i="28"/>
  <c r="F39" i="28"/>
  <c r="F38" i="28"/>
  <c r="F37" i="28"/>
  <c r="E36" i="28"/>
  <c r="D36" i="28"/>
  <c r="F35" i="28"/>
  <c r="F34" i="28"/>
  <c r="F33" i="28"/>
  <c r="E32" i="28"/>
  <c r="D32" i="28"/>
  <c r="F31" i="28"/>
  <c r="F30" i="28"/>
  <c r="F29" i="28"/>
  <c r="E28" i="28"/>
  <c r="D28" i="28"/>
  <c r="F27" i="28"/>
  <c r="F26" i="28"/>
  <c r="F25" i="28"/>
  <c r="F24" i="28"/>
  <c r="E23" i="28"/>
  <c r="D23" i="28"/>
  <c r="F22" i="28"/>
  <c r="F21" i="28"/>
  <c r="F20" i="28"/>
  <c r="E19" i="28"/>
  <c r="D19" i="28"/>
  <c r="F18" i="28"/>
  <c r="F17" i="28"/>
  <c r="F16" i="28"/>
  <c r="F15" i="28"/>
  <c r="F14" i="28"/>
  <c r="F13" i="28"/>
  <c r="F12" i="28"/>
  <c r="E11" i="28"/>
  <c r="D11" i="28"/>
  <c r="F10" i="28"/>
  <c r="F9" i="28"/>
  <c r="F8" i="28"/>
  <c r="F7" i="28"/>
  <c r="E6" i="28"/>
  <c r="D6" i="28"/>
  <c r="C5" i="28"/>
  <c r="F47" i="28" l="1"/>
  <c r="F73" i="28"/>
  <c r="F92" i="28"/>
  <c r="F95" i="28"/>
  <c r="F145" i="28"/>
  <c r="F215" i="28"/>
  <c r="F268" i="28"/>
  <c r="F273" i="28"/>
  <c r="F328" i="28"/>
  <c r="F333" i="28"/>
  <c r="F461" i="28"/>
  <c r="F573" i="28"/>
  <c r="F6" i="21"/>
  <c r="F6" i="16"/>
  <c r="F157" i="28"/>
  <c r="F178" i="28"/>
  <c r="F156" i="28" s="1"/>
  <c r="F211" i="28"/>
  <c r="F264" i="28"/>
  <c r="F6" i="25"/>
  <c r="F6" i="20"/>
  <c r="D5" i="28"/>
  <c r="F11" i="28"/>
  <c r="F99" i="28"/>
  <c r="F111" i="28"/>
  <c r="F116" i="28"/>
  <c r="F413" i="28"/>
  <c r="F426" i="28"/>
  <c r="F445" i="28"/>
  <c r="F6" i="18"/>
  <c r="E5" i="28"/>
  <c r="D55" i="28"/>
  <c r="E156" i="28"/>
  <c r="F189" i="28"/>
  <c r="F230" i="28"/>
  <c r="D315" i="28"/>
  <c r="D364" i="28"/>
  <c r="F372" i="28"/>
  <c r="F430" i="28"/>
  <c r="F440" i="28"/>
  <c r="D506" i="28"/>
  <c r="F576" i="28"/>
  <c r="F19" i="28"/>
  <c r="E55" i="28"/>
  <c r="E129" i="28"/>
  <c r="D129" i="28"/>
  <c r="F139" i="28"/>
  <c r="F142" i="28"/>
  <c r="F183" i="28"/>
  <c r="F199" i="28"/>
  <c r="D229" i="28"/>
  <c r="F235" i="28"/>
  <c r="F260" i="28"/>
  <c r="F299" i="28"/>
  <c r="F304" i="28"/>
  <c r="E315" i="28"/>
  <c r="F346" i="28"/>
  <c r="F360" i="28"/>
  <c r="E364" i="28"/>
  <c r="F397" i="28"/>
  <c r="E506" i="28"/>
  <c r="F23" i="28"/>
  <c r="F66" i="28"/>
  <c r="F69" i="28"/>
  <c r="F123" i="28"/>
  <c r="F130" i="28"/>
  <c r="F223" i="28"/>
  <c r="F226" i="28"/>
  <c r="E229" i="28"/>
  <c r="F252" i="28"/>
  <c r="F281" i="28"/>
  <c r="F384" i="28"/>
  <c r="D394" i="28"/>
  <c r="F401" i="28"/>
  <c r="F419" i="28"/>
  <c r="F455" i="28"/>
  <c r="F458" i="28"/>
  <c r="F36" i="28"/>
  <c r="F51" i="28"/>
  <c r="F517" i="28"/>
  <c r="F529" i="28"/>
  <c r="F543" i="28"/>
  <c r="F555" i="28"/>
  <c r="F172" i="28"/>
  <c r="F245" i="28"/>
  <c r="D280" i="28"/>
  <c r="F292" i="28"/>
  <c r="F280" i="28" s="1"/>
  <c r="F324" i="28"/>
  <c r="F376" i="28"/>
  <c r="F561" i="28"/>
  <c r="F6" i="28"/>
  <c r="F28" i="28"/>
  <c r="F56" i="28"/>
  <c r="F134" i="28"/>
  <c r="F129" i="28" s="1"/>
  <c r="F148" i="28"/>
  <c r="F152" i="28"/>
  <c r="F239" i="28"/>
  <c r="F229" i="28" s="1"/>
  <c r="F353" i="28"/>
  <c r="F365" i="28"/>
  <c r="F380" i="28"/>
  <c r="F406" i="28"/>
  <c r="F434" i="28"/>
  <c r="F448" i="28"/>
  <c r="F475" i="28"/>
  <c r="F481" i="28"/>
  <c r="F565" i="28"/>
  <c r="F32" i="28"/>
  <c r="F42" i="28"/>
  <c r="F60" i="28"/>
  <c r="F84" i="28"/>
  <c r="F104" i="28"/>
  <c r="F126" i="28"/>
  <c r="D156" i="28"/>
  <c r="F195" i="28"/>
  <c r="F208" i="28"/>
  <c r="F316" i="28"/>
  <c r="F357" i="28"/>
  <c r="F369" i="28"/>
  <c r="F422" i="28"/>
  <c r="F452" i="28"/>
  <c r="F539" i="28"/>
  <c r="F506" i="28" s="1"/>
  <c r="F548" i="28"/>
  <c r="E6" i="27"/>
  <c r="D6" i="27"/>
  <c r="F394" i="28"/>
  <c r="F55" i="28" l="1"/>
  <c r="F315" i="28"/>
  <c r="F465" i="28"/>
  <c r="F364" i="28"/>
  <c r="F5" i="28"/>
</calcChain>
</file>

<file path=xl/sharedStrings.xml><?xml version="1.0" encoding="utf-8"?>
<sst xmlns="http://schemas.openxmlformats.org/spreadsheetml/2006/main" count="1716" uniqueCount="434">
  <si>
    <t>N0</t>
  </si>
  <si>
    <t>KECAMATAN</t>
  </si>
  <si>
    <t>TPS</t>
  </si>
  <si>
    <t>LAKI-LAKI</t>
  </si>
  <si>
    <t>PEREMPUAN</t>
  </si>
  <si>
    <t>ANGKONA</t>
  </si>
  <si>
    <t>BALIREJO</t>
  </si>
  <si>
    <t>LAMAETO</t>
  </si>
  <si>
    <t>MALIWOWO</t>
  </si>
  <si>
    <t>MANTADULU</t>
  </si>
  <si>
    <t>SOLO</t>
  </si>
  <si>
    <t>TAMPINNA</t>
  </si>
  <si>
    <t>TARIPA</t>
  </si>
  <si>
    <t>TAWAKUA</t>
  </si>
  <si>
    <t>WANASARI</t>
  </si>
  <si>
    <t>WATANGPANUA</t>
  </si>
  <si>
    <t>BURAU</t>
  </si>
  <si>
    <t>LARO</t>
  </si>
  <si>
    <t>ASANA</t>
  </si>
  <si>
    <t>BENTENG</t>
  </si>
  <si>
    <t>BONE PUTE</t>
  </si>
  <si>
    <t>BURAU PANTAI</t>
  </si>
  <si>
    <t>CENDANA</t>
  </si>
  <si>
    <t>LAMBARA HARAPAN</t>
  </si>
  <si>
    <t>JALAJJA</t>
  </si>
  <si>
    <t>KALATIRI</t>
  </si>
  <si>
    <t>LAGEGO</t>
  </si>
  <si>
    <t>LAMBARESE</t>
  </si>
  <si>
    <t>LANOSI</t>
  </si>
  <si>
    <t>LAUWO</t>
  </si>
  <si>
    <t>LEWONU</t>
  </si>
  <si>
    <t>LUMBEWE</t>
  </si>
  <si>
    <t>MABONTA</t>
  </si>
  <si>
    <t>ARGOMULYO</t>
  </si>
  <si>
    <t>MEKARSARI</t>
  </si>
  <si>
    <t>NON BLOK</t>
  </si>
  <si>
    <t>PERTASI KENCANA</t>
  </si>
  <si>
    <t>SUMBER AGUNG</t>
  </si>
  <si>
    <t>SUMBER MAKMUR</t>
  </si>
  <si>
    <t>MALILI</t>
  </si>
  <si>
    <t>HARAPAN</t>
  </si>
  <si>
    <t>LASKAP</t>
  </si>
  <si>
    <t>MANURUNG</t>
  </si>
  <si>
    <t>WEWANGRIU</t>
  </si>
  <si>
    <t>BARUGA</t>
  </si>
  <si>
    <t>LAKAWALI</t>
  </si>
  <si>
    <t>USSU</t>
  </si>
  <si>
    <t>TARABBI</t>
  </si>
  <si>
    <t>BALANTANG</t>
  </si>
  <si>
    <t>ATUE</t>
  </si>
  <si>
    <t>PONGKERU</t>
  </si>
  <si>
    <t>PUNCAK INDAH</t>
  </si>
  <si>
    <t>LAKAWALI PANTAI</t>
  </si>
  <si>
    <t>MANGKUTANA</t>
  </si>
  <si>
    <t>MALEKU</t>
  </si>
  <si>
    <t>WONOREJO</t>
  </si>
  <si>
    <t>MARGOLEMBO</t>
  </si>
  <si>
    <t>TEROMU</t>
  </si>
  <si>
    <t>MANGGALA</t>
  </si>
  <si>
    <t>KASINTUWU</t>
  </si>
  <si>
    <t>BALAI KEMBANG</t>
  </si>
  <si>
    <t>PANCA KARSA</t>
  </si>
  <si>
    <t>SINDU AGUNG</t>
  </si>
  <si>
    <t>WONOREJO TIMUR</t>
  </si>
  <si>
    <t>KORONCIA</t>
  </si>
  <si>
    <t>NUHA</t>
  </si>
  <si>
    <t>MAGANI</t>
  </si>
  <si>
    <t>MATANO</t>
  </si>
  <si>
    <t>NIKKEL</t>
  </si>
  <si>
    <t>SOROWAKO</t>
  </si>
  <si>
    <t>TOMONI</t>
  </si>
  <si>
    <t>BANGUN JAYA</t>
  </si>
  <si>
    <t>BANGUN KARYA</t>
  </si>
  <si>
    <t>BAYONDO</t>
  </si>
  <si>
    <t>BERINGIN JAYA</t>
  </si>
  <si>
    <t>KALPATARU</t>
  </si>
  <si>
    <t>LESTARI</t>
  </si>
  <si>
    <t>MANDIRI</t>
  </si>
  <si>
    <t>MULYASRI</t>
  </si>
  <si>
    <t>RANTE MARIO</t>
  </si>
  <si>
    <t>SUMBER ALAM</t>
  </si>
  <si>
    <t>TADULAKO</t>
  </si>
  <si>
    <t>UJUNG BARU</t>
  </si>
  <si>
    <t>MARGOMULYO</t>
  </si>
  <si>
    <t>ALAM BUANA</t>
  </si>
  <si>
    <t>KERTORAHARJO</t>
  </si>
  <si>
    <t>CENDANA HITAM</t>
  </si>
  <si>
    <t>PURWOSARI</t>
  </si>
  <si>
    <t>PATENGKO</t>
  </si>
  <si>
    <t>MANUNGGAL</t>
  </si>
  <si>
    <t>CENDANA HITAM TIMUR</t>
  </si>
  <si>
    <t>LOEHA</t>
  </si>
  <si>
    <t>MAHALONA</t>
  </si>
  <si>
    <t>TIMAMPU</t>
  </si>
  <si>
    <t>WAWONDULA</t>
  </si>
  <si>
    <t>LANGKEA RAYA</t>
  </si>
  <si>
    <t>TOKALIMBO</t>
  </si>
  <si>
    <t>PEKALOA</t>
  </si>
  <si>
    <t>LIOKA</t>
  </si>
  <si>
    <t>ASULI</t>
  </si>
  <si>
    <t>BANTILANG</t>
  </si>
  <si>
    <t>MASIKU</t>
  </si>
  <si>
    <t>RANTEANGIN</t>
  </si>
  <si>
    <t>MATOMPI</t>
  </si>
  <si>
    <t>TOLE</t>
  </si>
  <si>
    <t>LIBUKAN MANDIRI</t>
  </si>
  <si>
    <t>KALOSI</t>
  </si>
  <si>
    <t>BUANGIN</t>
  </si>
  <si>
    <t>WASUPONDA</t>
  </si>
  <si>
    <t>LEDU-LEDU</t>
  </si>
  <si>
    <t>KAWATA</t>
  </si>
  <si>
    <t>TABARANO</t>
  </si>
  <si>
    <t>PARUMPANAI</t>
  </si>
  <si>
    <t>BALAMBANO</t>
  </si>
  <si>
    <t>WOTU</t>
  </si>
  <si>
    <t>BAHARI</t>
  </si>
  <si>
    <t>BAWALIPU</t>
  </si>
  <si>
    <t>CENDANA HIJAU</t>
  </si>
  <si>
    <t>KALAENA</t>
  </si>
  <si>
    <t>KANAWATU</t>
  </si>
  <si>
    <t>KARAMBUA</t>
  </si>
  <si>
    <t>LERA</t>
  </si>
  <si>
    <t>LAMPENAI</t>
  </si>
  <si>
    <t>MADANI</t>
  </si>
  <si>
    <t>MARAMBA</t>
  </si>
  <si>
    <t>PEPURO BARAT</t>
  </si>
  <si>
    <t>RINJANI</t>
  </si>
  <si>
    <t>TABAROGE</t>
  </si>
  <si>
    <t>TARENGGE TIMUR</t>
  </si>
  <si>
    <t>TARENGGE</t>
  </si>
  <si>
    <t>KALAENA KIRI</t>
  </si>
  <si>
    <t>KABUPATEN LUWU TIMUR</t>
  </si>
  <si>
    <t>KOMSI PEMILIHAN UMUM</t>
  </si>
  <si>
    <t>BALO - BALO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</si>
  <si>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</si>
  <si>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</si>
  <si>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</si>
  <si>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</si>
  <si>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</si>
  <si>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</si>
  <si>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</si>
  <si>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</si>
  <si>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</si>
  <si>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NO</t>
  </si>
  <si>
    <t>JUMLAH DPS</t>
  </si>
  <si>
    <t>010</t>
  </si>
  <si>
    <t>BATU PUTIH</t>
  </si>
  <si>
    <t>PASI - PASI</t>
  </si>
  <si>
    <t>TOMONI TIMUR</t>
  </si>
  <si>
    <t>TOWUTI</t>
  </si>
  <si>
    <t>553 </t>
  </si>
  <si>
    <t>598 </t>
  </si>
  <si>
    <t>517 </t>
  </si>
  <si>
    <t>488 </t>
  </si>
  <si>
    <t>421 </t>
  </si>
  <si>
    <t>514 </t>
  </si>
  <si>
    <t>384 </t>
  </si>
  <si>
    <t>543 </t>
  </si>
  <si>
    <t>380 </t>
  </si>
  <si>
    <t>337 </t>
  </si>
  <si>
    <t>117 </t>
  </si>
  <si>
    <t>259 </t>
  </si>
  <si>
    <t>522 </t>
  </si>
  <si>
    <t>643 </t>
  </si>
  <si>
    <t>344 </t>
  </si>
  <si>
    <t>326 </t>
  </si>
  <si>
    <t>493 </t>
  </si>
  <si>
    <t>456 </t>
  </si>
  <si>
    <t>477 </t>
  </si>
  <si>
    <t>567 </t>
  </si>
  <si>
    <t>523 </t>
  </si>
  <si>
    <t>236 </t>
  </si>
  <si>
    <t>200 </t>
  </si>
  <si>
    <t>172 </t>
  </si>
  <si>
    <t>140 </t>
  </si>
  <si>
    <t>167 </t>
  </si>
  <si>
    <t>284 </t>
  </si>
  <si>
    <t>345 </t>
  </si>
  <si>
    <t>433 </t>
  </si>
  <si>
    <t>272 </t>
  </si>
  <si>
    <t>340 </t>
  </si>
  <si>
    <t>394 </t>
  </si>
  <si>
    <t>414 </t>
  </si>
  <si>
    <t>635 </t>
  </si>
  <si>
    <t>556 </t>
  </si>
  <si>
    <t>579 </t>
  </si>
  <si>
    <t>539 </t>
  </si>
  <si>
    <t>444 </t>
  </si>
  <si>
    <t>607 </t>
  </si>
  <si>
    <t>318 </t>
  </si>
  <si>
    <t>264 </t>
  </si>
  <si>
    <t>190 </t>
  </si>
  <si>
    <t>246 </t>
  </si>
  <si>
    <t>331 </t>
  </si>
  <si>
    <t>248 </t>
  </si>
  <si>
    <t>305 </t>
  </si>
  <si>
    <t>531 </t>
  </si>
  <si>
    <t>310 </t>
  </si>
  <si>
    <t>325 </t>
  </si>
  <si>
    <t>452 </t>
  </si>
  <si>
    <t>540 </t>
  </si>
  <si>
    <t>320 </t>
  </si>
  <si>
    <t>157 </t>
  </si>
  <si>
    <t>66 </t>
  </si>
  <si>
    <t>469 </t>
  </si>
  <si>
    <t>505 </t>
  </si>
  <si>
    <t>364 </t>
  </si>
  <si>
    <t>353 </t>
  </si>
  <si>
    <t>434 </t>
  </si>
  <si>
    <t>323 </t>
  </si>
  <si>
    <t>280 </t>
  </si>
  <si>
    <t>375 </t>
  </si>
  <si>
    <t>307 </t>
  </si>
  <si>
    <t>321 </t>
  </si>
  <si>
    <t>590 </t>
  </si>
  <si>
    <t>625 </t>
  </si>
  <si>
    <t>216 </t>
  </si>
  <si>
    <t>369 </t>
  </si>
  <si>
    <t>486 </t>
  </si>
  <si>
    <t>577 </t>
  </si>
  <si>
    <t>445 </t>
  </si>
  <si>
    <t>592 </t>
  </si>
  <si>
    <t>489 </t>
  </si>
  <si>
    <t>499 </t>
  </si>
  <si>
    <t>308 </t>
  </si>
  <si>
    <t>630 </t>
  </si>
  <si>
    <t>639 </t>
  </si>
  <si>
    <t>492 </t>
  </si>
  <si>
    <t>557 </t>
  </si>
  <si>
    <t>662 </t>
  </si>
  <si>
    <t>666 </t>
  </si>
  <si>
    <t>570 </t>
  </si>
  <si>
    <t>586 </t>
  </si>
  <si>
    <t>276 </t>
  </si>
  <si>
    <t>254 </t>
  </si>
  <si>
    <t>186 </t>
  </si>
  <si>
    <t>304 </t>
  </si>
  <si>
    <t>88 </t>
  </si>
  <si>
    <t>508 </t>
  </si>
  <si>
    <t>476 </t>
  </si>
  <si>
    <t>657 </t>
  </si>
  <si>
    <t>108 </t>
  </si>
  <si>
    <t>164 </t>
  </si>
  <si>
    <t>459 </t>
  </si>
  <si>
    <t>483 </t>
  </si>
  <si>
    <t>411 </t>
  </si>
  <si>
    <t>420 </t>
  </si>
  <si>
    <t>470 </t>
  </si>
  <si>
    <t>480 </t>
  </si>
  <si>
    <t>453 </t>
  </si>
  <si>
    <t>317 </t>
  </si>
  <si>
    <t>506 </t>
  </si>
  <si>
    <t>301 </t>
  </si>
  <si>
    <t>622 </t>
  </si>
  <si>
    <t>354 </t>
  </si>
  <si>
    <t>530 </t>
  </si>
  <si>
    <t>357 </t>
  </si>
  <si>
    <t>436 </t>
  </si>
  <si>
    <t>449 </t>
  </si>
  <si>
    <t>289 </t>
  </si>
  <si>
    <t>583 </t>
  </si>
  <si>
    <t>219 </t>
  </si>
  <si>
    <t>348 </t>
  </si>
  <si>
    <t>534 </t>
  </si>
  <si>
    <t>443 </t>
  </si>
  <si>
    <t>409 </t>
  </si>
  <si>
    <t>330 </t>
  </si>
  <si>
    <t>450 </t>
  </si>
  <si>
    <t>442 </t>
  </si>
  <si>
    <t>393 </t>
  </si>
  <si>
    <t>460 </t>
  </si>
  <si>
    <t>454 </t>
  </si>
  <si>
    <t>525 </t>
  </si>
  <si>
    <t>462 </t>
  </si>
  <si>
    <t>504 </t>
  </si>
  <si>
    <t>458 </t>
  </si>
  <si>
    <t>441 </t>
  </si>
  <si>
    <t>568 </t>
  </si>
  <si>
    <t>416 </t>
  </si>
  <si>
    <t>425 </t>
  </si>
  <si>
    <t>422 </t>
  </si>
  <si>
    <t>513 </t>
  </si>
  <si>
    <t>574 </t>
  </si>
  <si>
    <t>516 </t>
  </si>
  <si>
    <t>497 </t>
  </si>
  <si>
    <t>423 </t>
  </si>
  <si>
    <t>209 </t>
  </si>
  <si>
    <t>372 </t>
  </si>
  <si>
    <t>533 </t>
  </si>
  <si>
    <t>143 </t>
  </si>
  <si>
    <t>471 </t>
  </si>
  <si>
    <t>373 </t>
  </si>
  <si>
    <t>562 </t>
  </si>
  <si>
    <t>727 </t>
  </si>
  <si>
    <t>222 </t>
  </si>
  <si>
    <t>352 </t>
  </si>
  <si>
    <t>177 </t>
  </si>
  <si>
    <t>124 </t>
  </si>
  <si>
    <t>111 </t>
  </si>
  <si>
    <t>448 </t>
  </si>
  <si>
    <t>343 </t>
  </si>
  <si>
    <t>564 </t>
  </si>
  <si>
    <t>613 </t>
  </si>
  <si>
    <t>300 </t>
  </si>
  <si>
    <t>303 </t>
  </si>
  <si>
    <t>296 </t>
  </si>
  <si>
    <t>147 </t>
  </si>
  <si>
    <t>45 </t>
  </si>
  <si>
    <t>432 </t>
  </si>
  <si>
    <t>245 </t>
  </si>
  <si>
    <t>84 </t>
  </si>
  <si>
    <t>615 </t>
  </si>
  <si>
    <t>465 </t>
  </si>
  <si>
    <t>614 </t>
  </si>
  <si>
    <t>342 </t>
  </si>
  <si>
    <t>315 </t>
  </si>
  <si>
    <t>231 </t>
  </si>
  <si>
    <t>141 </t>
  </si>
  <si>
    <t>335 </t>
  </si>
  <si>
    <t>439 </t>
  </si>
  <si>
    <t>437 </t>
  </si>
  <si>
    <t>687 </t>
  </si>
  <si>
    <t>491 </t>
  </si>
  <si>
    <t>347 </t>
  </si>
  <si>
    <t>396 </t>
  </si>
  <si>
    <t>722 </t>
  </si>
  <si>
    <t>154 </t>
  </si>
  <si>
    <t>121 </t>
  </si>
  <si>
    <t>560 </t>
  </si>
  <si>
    <t>435 </t>
  </si>
  <si>
    <t>324 </t>
  </si>
  <si>
    <t>309 </t>
  </si>
  <si>
    <t>286 </t>
  </si>
  <si>
    <t>183 </t>
  </si>
  <si>
    <t>494 </t>
  </si>
  <si>
    <t>187 </t>
  </si>
  <si>
    <t>287 </t>
  </si>
  <si>
    <t>281 </t>
  </si>
  <si>
    <t>242 </t>
  </si>
  <si>
    <t>165 </t>
  </si>
  <si>
    <t>395 </t>
  </si>
  <si>
    <t>204 </t>
  </si>
  <si>
    <t>255 </t>
  </si>
  <si>
    <t>426 </t>
  </si>
  <si>
    <t>227 </t>
  </si>
  <si>
    <t>163 </t>
  </si>
  <si>
    <t>97 </t>
  </si>
  <si>
    <t>451 </t>
  </si>
  <si>
    <t>356 </t>
  </si>
  <si>
    <t>257 </t>
  </si>
  <si>
    <t>475 </t>
  </si>
  <si>
    <t>413 </t>
  </si>
  <si>
    <t>554 </t>
  </si>
  <si>
    <t>472 </t>
  </si>
  <si>
    <t>678 </t>
  </si>
  <si>
    <t>502 </t>
  </si>
  <si>
    <t>620 </t>
  </si>
  <si>
    <t>542 </t>
  </si>
  <si>
    <t>572 </t>
  </si>
  <si>
    <t>468 </t>
  </si>
  <si>
    <t>501 </t>
  </si>
  <si>
    <t>484 </t>
  </si>
  <si>
    <t>683 </t>
  </si>
  <si>
    <t>388 </t>
  </si>
  <si>
    <t>398 </t>
  </si>
  <si>
    <t>338 </t>
  </si>
  <si>
    <t>379 </t>
  </si>
  <si>
    <t>397 </t>
  </si>
  <si>
    <t>391 </t>
  </si>
  <si>
    <t>238 </t>
  </si>
  <si>
    <t>297 </t>
  </si>
  <si>
    <t>291 </t>
  </si>
  <si>
    <t>535 </t>
  </si>
  <si>
    <t>386 </t>
  </si>
  <si>
    <t>612 </t>
  </si>
  <si>
    <t>538 </t>
  </si>
  <si>
    <t>404 </t>
  </si>
  <si>
    <t>328 </t>
  </si>
  <si>
    <t>519 </t>
  </si>
  <si>
    <t>526 </t>
  </si>
  <si>
    <t>597 </t>
  </si>
  <si>
    <t>467 </t>
  </si>
  <si>
    <t>355 </t>
  </si>
  <si>
    <t>390 </t>
  </si>
  <si>
    <t>447 </t>
  </si>
  <si>
    <t>521 </t>
  </si>
  <si>
    <t>503 </t>
  </si>
  <si>
    <t>479 </t>
  </si>
  <si>
    <t>312 </t>
  </si>
  <si>
    <t>239 </t>
  </si>
  <si>
    <t>258 </t>
  </si>
  <si>
    <t>478 </t>
  </si>
  <si>
    <t>341 </t>
  </si>
  <si>
    <t>389 </t>
  </si>
  <si>
    <t>260 </t>
  </si>
  <si>
    <t>642 </t>
  </si>
  <si>
    <t>684 </t>
  </si>
  <si>
    <t>350 </t>
  </si>
  <si>
    <t>427 </t>
  </si>
  <si>
    <t>637 </t>
  </si>
  <si>
    <t>573 </t>
  </si>
  <si>
    <t>153 </t>
  </si>
  <si>
    <t>87 </t>
  </si>
  <si>
    <t>474 </t>
  </si>
  <si>
    <t>529 </t>
  </si>
  <si>
    <t>593 </t>
  </si>
  <si>
    <t>752 </t>
  </si>
  <si>
    <t>717 </t>
  </si>
  <si>
    <t>616 </t>
  </si>
  <si>
    <t>REKAPITULASI DAFTAR PEMILIH TETAP MODEL A.3.3-KWK</t>
  </si>
  <si>
    <t>JUMLAH DPT</t>
  </si>
  <si>
    <t xml:space="preserve"> </t>
  </si>
  <si>
    <t>MALILI, 17 APRIL 2018</t>
  </si>
  <si>
    <t>KOMISI PEMILIHAN UMU</t>
  </si>
  <si>
    <t>KETUA</t>
  </si>
  <si>
    <t>MUHAMMAD NUR, SH</t>
  </si>
  <si>
    <t xml:space="preserve">REKAPITULASI DAFTAR PEMILIH TETAP </t>
  </si>
  <si>
    <t>PEMILIHAN GUBERNUR DAN WAKIL GUBERNUR PROVINSI SULAWESI SELATAN TAHUN 2018</t>
  </si>
  <si>
    <t>KABUPATEN : LUWU TIMUR</t>
  </si>
  <si>
    <t>MODEL A.3.3-KWK</t>
  </si>
  <si>
    <t>PROVINSI    : SULAWESI SELATAN</t>
  </si>
  <si>
    <t>No.</t>
  </si>
  <si>
    <t>Nama Kecamatan</t>
  </si>
  <si>
    <t>Jumlah</t>
  </si>
  <si>
    <t>DPT</t>
  </si>
  <si>
    <t>Keterangan</t>
  </si>
  <si>
    <t>Desa/Kel</t>
  </si>
  <si>
    <t>L</t>
  </si>
  <si>
    <t>P</t>
  </si>
  <si>
    <t>TOTAL</t>
  </si>
  <si>
    <t xml:space="preserve">ANGKONA </t>
  </si>
  <si>
    <t>Di tetapkan di : Malili</t>
  </si>
  <si>
    <t>MUHAMMAD NUR.SH</t>
  </si>
  <si>
    <t>Pada Tanggal : 17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</si>
</sst>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u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quotePrefix="1" applyBorder="1" applyAlignment="1">
      <alignment horizontal="right"/>
    </xf>
    <xf numFmtId="0" fontId="0" fillId="0" borderId="1" xfId="0" applyBorder="1"/>
    <xf numFmtId="0" fontId="2" fillId="0" borderId="1" xfId="0" quotePrefix="1" applyFont="1" applyBorder="1" applyAlignment="1">
      <alignment horizontal="center"/>
    </xf>
    <xf numFmtId="165" fontId="2" fillId="0" borderId="1" xfId="1" quotePrefix="1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6" xfId="1" quotePrefix="1" applyNumberFormat="1" applyFont="1" applyBorder="1" applyAlignment="1">
      <alignment horizontal="center"/>
    </xf>
    <xf numFmtId="165" fontId="2" fillId="0" borderId="3" xfId="1" quotePrefix="1" applyNumberFormat="1" applyFont="1" applyBorder="1" applyAlignment="1">
      <alignment horizontal="center"/>
    </xf>
    <xf numFmtId="165" fontId="2" fillId="0" borderId="1" xfId="1" applyNumberFormat="1" applyFont="1" applyBorder="1"/>
    <xf numFmtId="165" fontId="2" fillId="0" borderId="3" xfId="1" applyNumberFormat="1" applyFont="1" applyBorder="1"/>
    <xf numFmtId="165" fontId="2" fillId="0" borderId="6" xfId="1" quotePrefix="1" applyNumberFormat="1" applyFont="1" applyBorder="1" applyAlignment="1">
      <alignment horizontal="right"/>
    </xf>
    <xf numFmtId="0" fontId="2" fillId="0" borderId="13" xfId="0" quotePrefix="1" applyFont="1" applyBorder="1" applyAlignment="1">
      <alignment horizontal="center"/>
    </xf>
    <xf numFmtId="165" fontId="2" fillId="0" borderId="13" xfId="1" quotePrefix="1" applyNumberFormat="1" applyFont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/>
    <xf numFmtId="0" fontId="2" fillId="3" borderId="1" xfId="0" applyFont="1" applyFill="1" applyBorder="1"/>
    <xf numFmtId="0" fontId="0" fillId="3" borderId="3" xfId="0" applyFont="1" applyFill="1" applyBorder="1"/>
    <xf numFmtId="165" fontId="2" fillId="0" borderId="6" xfId="0" quotePrefix="1" applyNumberFormat="1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3" borderId="2" xfId="0" applyFont="1" applyFill="1" applyBorder="1"/>
    <xf numFmtId="0" fontId="0" fillId="0" borderId="2" xfId="0" applyBorder="1"/>
    <xf numFmtId="0" fontId="0" fillId="0" borderId="3" xfId="0" applyBorder="1"/>
    <xf numFmtId="165" fontId="2" fillId="0" borderId="13" xfId="1" quotePrefix="1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165" fontId="0" fillId="0" borderId="0" xfId="0" applyNumberFormat="1"/>
    <xf numFmtId="0" fontId="0" fillId="3" borderId="8" xfId="0" applyFont="1" applyFill="1" applyBorder="1"/>
    <xf numFmtId="165" fontId="2" fillId="0" borderId="1" xfId="1" quotePrefix="1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2" fillId="0" borderId="3" xfId="1" quotePrefix="1" applyNumberFormat="1" applyFont="1" applyBorder="1" applyAlignment="1">
      <alignment vertical="center"/>
    </xf>
    <xf numFmtId="165" fontId="2" fillId="0" borderId="3" xfId="1" applyNumberFormat="1" applyFont="1" applyBorder="1" applyAlignment="1"/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6" xfId="0" applyFont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right" vertical="center"/>
    </xf>
    <xf numFmtId="37" fontId="2" fillId="0" borderId="6" xfId="0" applyNumberFormat="1" applyFont="1" applyFill="1" applyBorder="1" applyAlignment="1">
      <alignment horizontal="right" vertical="center"/>
    </xf>
    <xf numFmtId="165" fontId="0" fillId="0" borderId="16" xfId="0" applyNumberFormat="1" applyFill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10" xfId="1" quotePrefix="1" applyNumberFormat="1" applyFont="1" applyBorder="1" applyAlignment="1">
      <alignment horizontal="center" vertical="center"/>
    </xf>
    <xf numFmtId="165" fontId="2" fillId="0" borderId="10" xfId="1" quotePrefix="1" applyNumberFormat="1" applyFont="1" applyBorder="1" applyAlignment="1">
      <alignment horizontal="right"/>
    </xf>
    <xf numFmtId="0" fontId="2" fillId="2" borderId="6" xfId="1" quotePrefix="1" applyNumberFormat="1" applyFont="1" applyFill="1" applyBorder="1" applyAlignment="1">
      <alignment horizontal="center" vertical="center"/>
    </xf>
    <xf numFmtId="165" fontId="2" fillId="2" borderId="6" xfId="1" quotePrefix="1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165" fontId="2" fillId="0" borderId="3" xfId="1" quotePrefix="1" applyNumberFormat="1" applyFont="1" applyBorder="1" applyAlignment="1">
      <alignment horizontal="right"/>
    </xf>
    <xf numFmtId="0" fontId="2" fillId="4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/>
    </xf>
    <xf numFmtId="0" fontId="2" fillId="0" borderId="10" xfId="1" quotePrefix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0" xfId="0" quotePrefix="1" applyNumberFormat="1" applyFont="1" applyBorder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6" xfId="0" quotePrefix="1" applyNumberFormat="1" applyFont="1" applyFill="1" applyBorder="1" applyAlignment="1">
      <alignment horizontal="center"/>
    </xf>
    <xf numFmtId="165" fontId="2" fillId="2" borderId="21" xfId="1" quotePrefix="1" applyNumberFormat="1" applyFont="1" applyFill="1" applyBorder="1" applyAlignment="1">
      <alignment horizontal="right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quotePrefix="1" applyNumberFormat="1" applyFont="1" applyBorder="1" applyAlignment="1">
      <alignment horizontal="center" vertical="center"/>
    </xf>
    <xf numFmtId="0" fontId="0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0" borderId="1" xfId="0" quotePrefix="1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3" xfId="1" quotePrefix="1" applyNumberFormat="1" applyFont="1" applyBorder="1" applyAlignment="1">
      <alignment horizontal="center" vertical="center"/>
    </xf>
    <xf numFmtId="0" fontId="2" fillId="0" borderId="3" xfId="2" quotePrefix="1" applyNumberFormat="1" applyFont="1" applyBorder="1" applyAlignment="1">
      <alignment horizontal="center" vertical="center"/>
    </xf>
    <xf numFmtId="0" fontId="0" fillId="0" borderId="1" xfId="2" quotePrefix="1" applyNumberFormat="1" applyFont="1" applyBorder="1" applyAlignment="1">
      <alignment horizontal="center"/>
    </xf>
    <xf numFmtId="0" fontId="2" fillId="0" borderId="1" xfId="2" quotePrefix="1" applyNumberFormat="1" applyFont="1" applyBorder="1" applyAlignment="1">
      <alignment horizontal="center"/>
    </xf>
    <xf numFmtId="41" fontId="0" fillId="0" borderId="0" xfId="2" applyFont="1"/>
    <xf numFmtId="41" fontId="2" fillId="2" borderId="6" xfId="2" quotePrefix="1" applyFont="1" applyFill="1" applyBorder="1" applyAlignment="1">
      <alignment vertical="top"/>
    </xf>
    <xf numFmtId="0" fontId="2" fillId="2" borderId="6" xfId="2" quotePrefix="1" applyNumberFormat="1" applyFont="1" applyFill="1" applyBorder="1" applyAlignment="1">
      <alignment horizontal="center" vertical="top"/>
    </xf>
    <xf numFmtId="41" fontId="1" fillId="0" borderId="1" xfId="2" applyFont="1" applyBorder="1" applyAlignment="1">
      <alignment horizontal="right"/>
    </xf>
    <xf numFmtId="41" fontId="0" fillId="0" borderId="1" xfId="2" applyFont="1" applyBorder="1" applyAlignment="1">
      <alignment horizontal="right"/>
    </xf>
    <xf numFmtId="41" fontId="2" fillId="0" borderId="3" xfId="2" quotePrefix="1" applyFont="1" applyBorder="1" applyAlignment="1">
      <alignment horizontal="right" vertical="center"/>
    </xf>
    <xf numFmtId="41" fontId="0" fillId="3" borderId="1" xfId="2" applyFont="1" applyFill="1" applyBorder="1" applyAlignment="1">
      <alignment horizontal="right"/>
    </xf>
    <xf numFmtId="41" fontId="2" fillId="3" borderId="1" xfId="2" applyFont="1" applyFill="1" applyBorder="1" applyAlignment="1">
      <alignment horizontal="right" vertical="center"/>
    </xf>
    <xf numFmtId="41" fontId="2" fillId="3" borderId="1" xfId="2" applyFont="1" applyFill="1" applyBorder="1" applyAlignment="1">
      <alignment horizontal="right"/>
    </xf>
    <xf numFmtId="41" fontId="1" fillId="0" borderId="1" xfId="2" applyFont="1" applyBorder="1" applyAlignment="1">
      <alignment horizontal="right" vertical="center"/>
    </xf>
    <xf numFmtId="41" fontId="2" fillId="0" borderId="1" xfId="2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6" fillId="0" borderId="0" xfId="0" applyFont="1"/>
    <xf numFmtId="0" fontId="2" fillId="0" borderId="10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2" borderId="6" xfId="1" applyNumberFormat="1" applyFont="1" applyFill="1" applyBorder="1" applyAlignment="1">
      <alignment horizontal="center" vertical="center"/>
    </xf>
    <xf numFmtId="41" fontId="2" fillId="2" borderId="6" xfId="2" applyFont="1" applyFill="1" applyBorder="1" applyAlignment="1">
      <alignment horizontal="right"/>
    </xf>
    <xf numFmtId="41" fontId="2" fillId="0" borderId="10" xfId="2" applyFont="1" applyBorder="1" applyAlignment="1">
      <alignment horizontal="right"/>
    </xf>
    <xf numFmtId="41" fontId="2" fillId="0" borderId="3" xfId="2" applyFont="1" applyBorder="1" applyAlignment="1">
      <alignment horizontal="right"/>
    </xf>
    <xf numFmtId="41" fontId="0" fillId="0" borderId="3" xfId="2" applyFont="1" applyBorder="1" applyAlignment="1">
      <alignment horizontal="right"/>
    </xf>
    <xf numFmtId="0" fontId="3" fillId="0" borderId="15" xfId="0" applyNumberFormat="1" applyFont="1" applyBorder="1" applyAlignment="1">
      <alignment horizontal="center" vertical="center"/>
    </xf>
    <xf numFmtId="0" fontId="0" fillId="0" borderId="1" xfId="2" quotePrefix="1" applyNumberFormat="1" applyFont="1" applyBorder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1" fontId="2" fillId="2" borderId="6" xfId="2" quotePrefix="1" applyFont="1" applyFill="1" applyBorder="1" applyAlignment="1">
      <alignment horizontal="right"/>
    </xf>
    <xf numFmtId="41" fontId="2" fillId="0" borderId="10" xfId="2" quotePrefix="1" applyFont="1" applyBorder="1" applyAlignment="1">
      <alignment horizontal="right"/>
    </xf>
    <xf numFmtId="41" fontId="2" fillId="0" borderId="3" xfId="2" quotePrefix="1" applyFont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0" fillId="0" borderId="31" xfId="2" quotePrefix="1" applyNumberFormat="1" applyFont="1" applyBorder="1" applyAlignment="1">
      <alignment horizontal="center" vertical="center"/>
    </xf>
    <xf numFmtId="0" fontId="2" fillId="0" borderId="0" xfId="0" applyFont="1"/>
    <xf numFmtId="41" fontId="0" fillId="0" borderId="31" xfId="2" quotePrefix="1" applyFont="1" applyBorder="1" applyAlignment="1">
      <alignment horizontal="center" vertical="center"/>
    </xf>
    <xf numFmtId="41" fontId="0" fillId="0" borderId="3" xfId="2" applyFont="1" applyBorder="1" applyAlignment="1">
      <alignment horizontal="center" vertical="center"/>
    </xf>
    <xf numFmtId="41" fontId="4" fillId="0" borderId="36" xfId="2" quotePrefix="1" applyFont="1" applyBorder="1" applyAlignment="1">
      <alignment horizontal="center" vertical="center" wrapText="1"/>
    </xf>
    <xf numFmtId="41" fontId="0" fillId="0" borderId="15" xfId="2" applyFont="1" applyBorder="1" applyAlignment="1">
      <alignment horizontal="center" vertical="center"/>
    </xf>
    <xf numFmtId="41" fontId="0" fillId="0" borderId="37" xfId="2" applyFont="1" applyBorder="1" applyAlignment="1">
      <alignment horizontal="center" vertical="center"/>
    </xf>
    <xf numFmtId="41" fontId="0" fillId="0" borderId="25" xfId="2" applyFont="1" applyBorder="1" applyAlignment="1">
      <alignment horizontal="center" vertical="center"/>
    </xf>
    <xf numFmtId="0" fontId="2" fillId="0" borderId="0" xfId="2" applyNumberFormat="1" applyFont="1" applyAlignment="1">
      <alignment horizontal="center" vertical="center"/>
    </xf>
    <xf numFmtId="0" fontId="0" fillId="0" borderId="14" xfId="2" applyNumberFormat="1" applyFont="1" applyBorder="1" applyAlignment="1">
      <alignment horizontal="center" vertical="center"/>
    </xf>
    <xf numFmtId="0" fontId="4" fillId="0" borderId="36" xfId="2" quotePrefix="1" applyNumberFormat="1" applyFont="1" applyBorder="1" applyAlignment="1">
      <alignment horizontal="center" vertical="center" wrapText="1"/>
    </xf>
    <xf numFmtId="0" fontId="2" fillId="0" borderId="31" xfId="2" quotePrefix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41" fontId="0" fillId="0" borderId="27" xfId="2" applyFont="1" applyBorder="1" applyAlignment="1">
      <alignment horizontal="right"/>
    </xf>
    <xf numFmtId="41" fontId="2" fillId="0" borderId="29" xfId="2" applyFont="1" applyBorder="1" applyAlignment="1">
      <alignment horizontal="right"/>
    </xf>
    <xf numFmtId="41" fontId="4" fillId="0" borderId="23" xfId="2" applyFont="1" applyBorder="1" applyAlignment="1">
      <alignment horizontal="right" wrapText="1"/>
    </xf>
    <xf numFmtId="41" fontId="4" fillId="0" borderId="28" xfId="2" applyFont="1" applyBorder="1" applyAlignment="1">
      <alignment horizontal="right" wrapText="1"/>
    </xf>
    <xf numFmtId="41" fontId="0" fillId="0" borderId="30" xfId="2" applyFont="1" applyBorder="1" applyAlignment="1">
      <alignment horizontal="right"/>
    </xf>
    <xf numFmtId="41" fontId="0" fillId="0" borderId="9" xfId="2" applyFont="1" applyBorder="1" applyAlignment="1">
      <alignment horizontal="right"/>
    </xf>
    <xf numFmtId="41" fontId="2" fillId="0" borderId="34" xfId="2" applyFont="1" applyBorder="1" applyAlignment="1">
      <alignment horizontal="right"/>
    </xf>
    <xf numFmtId="41" fontId="0" fillId="0" borderId="35" xfId="2" applyFont="1" applyBorder="1" applyAlignment="1">
      <alignment horizontal="right"/>
    </xf>
    <xf numFmtId="41" fontId="2" fillId="0" borderId="33" xfId="2" applyFont="1" applyBorder="1" applyAlignment="1">
      <alignment horizontal="right"/>
    </xf>
    <xf numFmtId="41" fontId="4" fillId="0" borderId="32" xfId="2" applyFont="1" applyFill="1" applyBorder="1" applyAlignment="1">
      <alignment horizontal="right" wrapText="1"/>
    </xf>
    <xf numFmtId="41" fontId="1" fillId="0" borderId="31" xfId="2" applyFont="1" applyBorder="1" applyAlignment="1">
      <alignment horizontal="right" vertical="center"/>
    </xf>
    <xf numFmtId="41" fontId="0" fillId="3" borderId="32" xfId="2" applyFont="1" applyFill="1" applyBorder="1" applyAlignment="1">
      <alignment horizontal="right" wrapText="1"/>
    </xf>
    <xf numFmtId="41" fontId="0" fillId="3" borderId="32" xfId="2" applyFont="1" applyFill="1" applyBorder="1" applyAlignment="1">
      <alignment horizontal="right" vertical="center"/>
    </xf>
    <xf numFmtId="41" fontId="0" fillId="0" borderId="31" xfId="2" applyFont="1" applyBorder="1" applyAlignment="1">
      <alignment horizontal="right" vertical="center"/>
    </xf>
    <xf numFmtId="41" fontId="0" fillId="3" borderId="32" xfId="2" applyFont="1" applyFill="1" applyBorder="1" applyAlignment="1">
      <alignment horizontal="right"/>
    </xf>
    <xf numFmtId="41" fontId="0" fillId="0" borderId="38" xfId="2" applyFont="1" applyBorder="1" applyAlignment="1">
      <alignment horizontal="right"/>
    </xf>
    <xf numFmtId="41" fontId="0" fillId="0" borderId="31" xfId="2" applyFont="1" applyBorder="1" applyAlignment="1">
      <alignment horizontal="right"/>
    </xf>
    <xf numFmtId="41" fontId="0" fillId="3" borderId="8" xfId="2" applyFont="1" applyFill="1" applyBorder="1" applyAlignment="1">
      <alignment horizontal="right"/>
    </xf>
    <xf numFmtId="0" fontId="2" fillId="0" borderId="11" xfId="1" quotePrefix="1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41" fontId="2" fillId="0" borderId="8" xfId="2" quotePrefix="1" applyFont="1" applyBorder="1" applyAlignment="1">
      <alignment horizontal="right"/>
    </xf>
    <xf numFmtId="0" fontId="4" fillId="0" borderId="39" xfId="2" quotePrefix="1" applyNumberFormat="1" applyFont="1" applyBorder="1" applyAlignment="1">
      <alignment horizontal="center" vertical="center" wrapText="1"/>
    </xf>
    <xf numFmtId="0" fontId="2" fillId="0" borderId="3" xfId="0" quotePrefix="1" applyNumberFormat="1" applyFont="1" applyBorder="1" applyAlignment="1">
      <alignment horizontal="center"/>
    </xf>
    <xf numFmtId="0" fontId="2" fillId="2" borderId="6" xfId="2" quotePrefix="1" applyNumberFormat="1" applyFont="1" applyFill="1" applyBorder="1" applyAlignment="1">
      <alignment horizontal="center" vertical="center"/>
    </xf>
    <xf numFmtId="0" fontId="2" fillId="0" borderId="10" xfId="0" quotePrefix="1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center"/>
    </xf>
    <xf numFmtId="0" fontId="2" fillId="0" borderId="8" xfId="0" quotePrefix="1" applyNumberFormat="1" applyFont="1" applyFill="1" applyBorder="1" applyAlignment="1">
      <alignment horizontal="center" vertical="center"/>
    </xf>
    <xf numFmtId="0" fontId="0" fillId="0" borderId="3" xfId="0" quotePrefix="1" applyNumberFormat="1" applyFill="1" applyBorder="1" applyAlignment="1">
      <alignment horizontal="center" vertical="center"/>
    </xf>
    <xf numFmtId="0" fontId="0" fillId="0" borderId="3" xfId="0" quotePrefix="1" applyNumberFormat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41" fontId="5" fillId="0" borderId="1" xfId="2" applyFont="1" applyFill="1" applyBorder="1" applyAlignment="1">
      <alignment horizontal="right" vertical="top" wrapText="1"/>
    </xf>
    <xf numFmtId="41" fontId="0" fillId="0" borderId="1" xfId="2" applyFont="1" applyFill="1" applyBorder="1" applyAlignment="1">
      <alignment horizontal="right"/>
    </xf>
    <xf numFmtId="41" fontId="2" fillId="0" borderId="8" xfId="2" applyFont="1" applyFill="1" applyBorder="1" applyAlignment="1">
      <alignment horizontal="right"/>
    </xf>
    <xf numFmtId="41" fontId="0" fillId="0" borderId="3" xfId="2" applyFont="1" applyFill="1" applyBorder="1" applyAlignment="1">
      <alignment horizontal="right"/>
    </xf>
    <xf numFmtId="41" fontId="0" fillId="3" borderId="3" xfId="2" applyFont="1" applyFill="1" applyBorder="1" applyAlignment="1">
      <alignment horizontal="right"/>
    </xf>
    <xf numFmtId="41" fontId="2" fillId="3" borderId="3" xfId="2" applyFont="1" applyFill="1" applyBorder="1" applyAlignment="1">
      <alignment horizontal="right"/>
    </xf>
    <xf numFmtId="41" fontId="2" fillId="0" borderId="1" xfId="2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2" fillId="0" borderId="1" xfId="1" quotePrefix="1" applyNumberFormat="1" applyFont="1" applyBorder="1" applyAlignment="1">
      <alignment horizontal="center" vertical="center"/>
    </xf>
    <xf numFmtId="41" fontId="2" fillId="2" borderId="6" xfId="2" quotePrefix="1" applyFont="1" applyFill="1" applyBorder="1" applyAlignment="1">
      <alignment horizontal="right" vertical="center"/>
    </xf>
    <xf numFmtId="41" fontId="2" fillId="0" borderId="10" xfId="2" quotePrefix="1" applyFont="1" applyBorder="1" applyAlignment="1">
      <alignment horizontal="right" vertical="center"/>
    </xf>
    <xf numFmtId="41" fontId="5" fillId="0" borderId="1" xfId="2" applyFont="1" applyFill="1" applyBorder="1" applyAlignment="1">
      <alignment horizontal="right" vertical="center" wrapText="1"/>
    </xf>
    <xf numFmtId="41" fontId="0" fillId="0" borderId="1" xfId="2" applyFont="1" applyFill="1" applyBorder="1" applyAlignment="1">
      <alignment horizontal="right" vertical="center"/>
    </xf>
    <xf numFmtId="41" fontId="2" fillId="0" borderId="1" xfId="2" applyFont="1" applyFill="1" applyBorder="1" applyAlignment="1">
      <alignment horizontal="right" vertical="center"/>
    </xf>
    <xf numFmtId="0" fontId="0" fillId="0" borderId="1" xfId="1" quotePrefix="1" applyNumberFormat="1" applyFont="1" applyBorder="1" applyAlignment="1">
      <alignment horizontal="center" vertical="center"/>
    </xf>
    <xf numFmtId="0" fontId="2" fillId="2" borderId="21" xfId="1" quotePrefix="1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41" fontId="2" fillId="2" borderId="6" xfId="2" applyFont="1" applyFill="1" applyBorder="1" applyAlignment="1">
      <alignment horizontal="right" vertical="center"/>
    </xf>
    <xf numFmtId="41" fontId="2" fillId="0" borderId="10" xfId="2" applyFont="1" applyFill="1" applyBorder="1" applyAlignment="1">
      <alignment horizontal="right" vertical="center"/>
    </xf>
    <xf numFmtId="41" fontId="0" fillId="0" borderId="22" xfId="2" applyFont="1" applyFill="1" applyBorder="1" applyAlignment="1">
      <alignment horizontal="right"/>
    </xf>
    <xf numFmtId="41" fontId="2" fillId="0" borderId="3" xfId="2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1" fillId="0" borderId="3" xfId="2" applyFont="1" applyBorder="1" applyAlignment="1">
      <alignment horizontal="right"/>
    </xf>
    <xf numFmtId="41" fontId="1" fillId="0" borderId="23" xfId="2" applyFont="1" applyBorder="1" applyAlignment="1">
      <alignment horizontal="right" wrapText="1"/>
    </xf>
    <xf numFmtId="41" fontId="1" fillId="3" borderId="1" xfId="2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40" xfId="0" applyFont="1" applyBorder="1" applyAlignment="1">
      <alignment wrapText="1"/>
    </xf>
    <xf numFmtId="166" fontId="8" fillId="0" borderId="0" xfId="1" applyNumberFormat="1" applyFont="1"/>
    <xf numFmtId="0" fontId="9" fillId="0" borderId="41" xfId="0" applyFont="1" applyBorder="1" applyAlignment="1">
      <alignment horizont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165" fontId="10" fillId="0" borderId="23" xfId="1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0" applyFont="1"/>
    <xf numFmtId="0" fontId="10" fillId="0" borderId="43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166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165" fontId="10" fillId="0" borderId="43" xfId="0" applyNumberFormat="1" applyFont="1" applyBorder="1" applyAlignment="1">
      <alignment horizontal="center" vertical="center" wrapText="1"/>
    </xf>
    <xf numFmtId="165" fontId="10" fillId="0" borderId="44" xfId="0" applyNumberFormat="1" applyFont="1" applyBorder="1" applyAlignment="1">
      <alignment horizontal="center"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574676</xdr:colOff>
      <xdr:row>5</xdr:row>
      <xdr:rowOff>53975</xdr:rowOff>
    </xdr:from>
    <xdr:to>
      <xdr:col>2</xdr:col>
      <xdr:colOff>152877</xdr:colOff>
      <xdr:row>8</xdr:row>
      <xdr:rowOff>130175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B9E91F3E-DCF4-4D1E-BA5E-32610ACA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6" y="968375"/>
          <a:ext cx="63547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838200</xdr:colOff>
      <xdr:row>23</xdr:row>
      <xdr:rowOff>390525</xdr:rowOff>
    </xdr:from>
    <xdr:to>
      <xdr:col>17</xdr:col>
      <xdr:colOff>152400</xdr:colOff>
      <xdr:row>26</xdr:row>
      <xdr:rowOff>95250</xdr:rowOff>
    </xdr:to>
    <xdr:pic>
      <xdr:nvPicPr>
        <xdr:cNvPr id="5" name="Picture 2" descr="F:\My Document\PENCALONAN ANGGOTA DPRD KAB LUTIM\Pengumuman DCS\TTD KPU LT\cici.png">
          <a:extLst>
            <a:ext uri="{FF2B5EF4-FFF2-40B4-BE49-F238E27FC236}">
              <a16:creationId xmlns:a16="http://schemas.microsoft.com/office/drawing/2014/main" xmlns="" id="{1ABC950D-38D5-4E8B-99FA-B1AF401E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7781925"/>
          <a:ext cx="1476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79"/>
  <sheetViews>
    <sheetView topLeftCell="A505" workbookViewId="0">
      <selection activeCell="A501" sqref="A1:XFD1048576"/>
    </sheetView>
  </sheetViews>
  <sheetFormatPr defaultRowHeight="15" x14ac:dyDescent="0.25"/>
  <cols>
    <col min="2" max="2" width="19.28515625" bestFit="1" customWidth="1"/>
    <col min="6" max="6" width="12.28515625" bestFit="1" customWidth="1"/>
  </cols>
  <sheetData>
    <row r="4" spans="1:6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6" t="s">
        <v>144</v>
      </c>
    </row>
    <row r="5" spans="1:6" ht="15.75" thickBot="1" x14ac:dyDescent="0.3">
      <c r="A5" s="230" t="s">
        <v>5</v>
      </c>
      <c r="B5" s="230"/>
      <c r="C5" s="18">
        <f>SUM(C6,C11,C19,C23,C28,C32,C36,C42,C47,C51)</f>
        <v>39</v>
      </c>
      <c r="D5" s="19">
        <f>SUM(D6,D11,D19,D23,D28,D32,D36,D42,D47,D51)</f>
        <v>8416</v>
      </c>
      <c r="E5" s="19">
        <f>SUM(E6,E11,E19,E23,E28,E32,E36,E42,E47,E51)</f>
        <v>8101</v>
      </c>
      <c r="F5" s="19">
        <f>SUM(F6+F11+F19+F23+F28+F32+F36+F42+F47+F51)</f>
        <v>16517</v>
      </c>
    </row>
    <row r="6" spans="1:6" ht="15.75" thickTop="1" x14ac:dyDescent="0.25">
      <c r="A6" s="231">
        <v>1</v>
      </c>
      <c r="B6" s="231" t="s">
        <v>13</v>
      </c>
      <c r="C6" s="8">
        <v>4</v>
      </c>
      <c r="D6" s="9">
        <f>SUM(D7:D10)</f>
        <v>1081</v>
      </c>
      <c r="E6" s="9">
        <f>SUM(E7:E10)</f>
        <v>1025</v>
      </c>
      <c r="F6" s="11">
        <f>SUM(F7:F10)</f>
        <v>2106</v>
      </c>
    </row>
    <row r="7" spans="1:6" x14ac:dyDescent="0.25">
      <c r="A7" s="232"/>
      <c r="B7" s="232"/>
      <c r="C7" s="10" t="s">
        <v>134</v>
      </c>
      <c r="D7" s="21">
        <v>315</v>
      </c>
      <c r="E7" s="21">
        <v>289</v>
      </c>
      <c r="F7" s="5">
        <f>SUM(D7:E7)</f>
        <v>604</v>
      </c>
    </row>
    <row r="8" spans="1:6" x14ac:dyDescent="0.25">
      <c r="A8" s="232"/>
      <c r="B8" s="232"/>
      <c r="C8" s="10" t="s">
        <v>135</v>
      </c>
      <c r="D8" s="21">
        <v>222</v>
      </c>
      <c r="E8" s="21">
        <v>230</v>
      </c>
      <c r="F8" s="5">
        <f>SUM(D8:E8)</f>
        <v>452</v>
      </c>
    </row>
    <row r="9" spans="1:6" x14ac:dyDescent="0.25">
      <c r="A9" s="232"/>
      <c r="B9" s="232"/>
      <c r="C9" s="10" t="s">
        <v>136</v>
      </c>
      <c r="D9" s="21">
        <v>305</v>
      </c>
      <c r="E9" s="21">
        <v>279</v>
      </c>
      <c r="F9" s="5">
        <f>SUM(D9:E9)</f>
        <v>584</v>
      </c>
    </row>
    <row r="10" spans="1:6" x14ac:dyDescent="0.25">
      <c r="A10" s="233"/>
      <c r="B10" s="233"/>
      <c r="C10" s="10" t="s">
        <v>137</v>
      </c>
      <c r="D10" s="21">
        <v>239</v>
      </c>
      <c r="E10" s="21">
        <v>227</v>
      </c>
      <c r="F10" s="5">
        <f>SUM(D10:E10)</f>
        <v>466</v>
      </c>
    </row>
    <row r="11" spans="1:6" x14ac:dyDescent="0.25">
      <c r="A11" s="226">
        <v>2</v>
      </c>
      <c r="B11" s="234" t="s">
        <v>11</v>
      </c>
      <c r="C11" s="6">
        <v>7</v>
      </c>
      <c r="D11" s="2">
        <f>SUM(D12:D18)</f>
        <v>1490</v>
      </c>
      <c r="E11" s="2">
        <f>SUM(E12:E18)</f>
        <v>1461</v>
      </c>
      <c r="F11" s="12">
        <f>SUM(F12:F18)</f>
        <v>2951</v>
      </c>
    </row>
    <row r="12" spans="1:6" x14ac:dyDescent="0.25">
      <c r="A12" s="227"/>
      <c r="B12" s="232"/>
      <c r="C12" s="10" t="s">
        <v>134</v>
      </c>
      <c r="D12" s="21">
        <v>229</v>
      </c>
      <c r="E12" s="21">
        <v>235</v>
      </c>
      <c r="F12" s="5">
        <f t="shared" ref="F12:F18" si="0">SUM(D12:E12)</f>
        <v>464</v>
      </c>
    </row>
    <row r="13" spans="1:6" x14ac:dyDescent="0.25">
      <c r="A13" s="227"/>
      <c r="B13" s="232"/>
      <c r="C13" s="10" t="s">
        <v>135</v>
      </c>
      <c r="D13" s="21">
        <v>234</v>
      </c>
      <c r="E13" s="21">
        <v>205</v>
      </c>
      <c r="F13" s="5">
        <f t="shared" si="0"/>
        <v>439</v>
      </c>
    </row>
    <row r="14" spans="1:6" x14ac:dyDescent="0.25">
      <c r="A14" s="227"/>
      <c r="B14" s="232"/>
      <c r="C14" s="10" t="s">
        <v>136</v>
      </c>
      <c r="D14" s="21">
        <v>231</v>
      </c>
      <c r="E14" s="21">
        <v>226</v>
      </c>
      <c r="F14" s="5">
        <f t="shared" si="0"/>
        <v>457</v>
      </c>
    </row>
    <row r="15" spans="1:6" x14ac:dyDescent="0.25">
      <c r="A15" s="227"/>
      <c r="B15" s="232"/>
      <c r="C15" s="10" t="s">
        <v>137</v>
      </c>
      <c r="D15" s="21">
        <v>182</v>
      </c>
      <c r="E15" s="21">
        <v>175</v>
      </c>
      <c r="F15" s="5">
        <f t="shared" si="0"/>
        <v>357</v>
      </c>
    </row>
    <row r="16" spans="1:6" x14ac:dyDescent="0.25">
      <c r="A16" s="227"/>
      <c r="B16" s="232"/>
      <c r="C16" s="10" t="s">
        <v>138</v>
      </c>
      <c r="D16" s="21">
        <v>214</v>
      </c>
      <c r="E16" s="21">
        <v>216</v>
      </c>
      <c r="F16" s="5">
        <f t="shared" si="0"/>
        <v>430</v>
      </c>
    </row>
    <row r="17" spans="1:6" x14ac:dyDescent="0.25">
      <c r="A17" s="227"/>
      <c r="B17" s="232"/>
      <c r="C17" s="10" t="s">
        <v>139</v>
      </c>
      <c r="D17" s="21">
        <v>195</v>
      </c>
      <c r="E17" s="21">
        <v>195</v>
      </c>
      <c r="F17" s="5">
        <f t="shared" si="0"/>
        <v>390</v>
      </c>
    </row>
    <row r="18" spans="1:6" x14ac:dyDescent="0.25">
      <c r="A18" s="228"/>
      <c r="B18" s="233"/>
      <c r="C18" s="10" t="s">
        <v>140</v>
      </c>
      <c r="D18" s="21">
        <v>205</v>
      </c>
      <c r="E18" s="21">
        <v>209</v>
      </c>
      <c r="F18" s="5">
        <f t="shared" si="0"/>
        <v>414</v>
      </c>
    </row>
    <row r="19" spans="1:6" x14ac:dyDescent="0.25">
      <c r="A19" s="226">
        <v>3</v>
      </c>
      <c r="B19" s="229" t="s">
        <v>10</v>
      </c>
      <c r="C19" s="6">
        <v>3</v>
      </c>
      <c r="D19" s="2">
        <f>SUM(D20:D22)</f>
        <v>694</v>
      </c>
      <c r="E19" s="2">
        <f>SUM(E20:E22)</f>
        <v>651</v>
      </c>
      <c r="F19" s="12">
        <f>SUM(F20:F22)</f>
        <v>1345</v>
      </c>
    </row>
    <row r="20" spans="1:6" x14ac:dyDescent="0.25">
      <c r="A20" s="227"/>
      <c r="B20" s="229"/>
      <c r="C20" s="10" t="s">
        <v>134</v>
      </c>
      <c r="D20" s="21">
        <v>240</v>
      </c>
      <c r="E20" s="21">
        <v>212</v>
      </c>
      <c r="F20" s="5">
        <f>SUM(D20:E20)</f>
        <v>452</v>
      </c>
    </row>
    <row r="21" spans="1:6" x14ac:dyDescent="0.25">
      <c r="A21" s="227"/>
      <c r="B21" s="229"/>
      <c r="C21" s="10" t="s">
        <v>135</v>
      </c>
      <c r="D21" s="21">
        <v>231</v>
      </c>
      <c r="E21" s="21">
        <v>219</v>
      </c>
      <c r="F21" s="5">
        <f>SUM(D21:E21)</f>
        <v>450</v>
      </c>
    </row>
    <row r="22" spans="1:6" x14ac:dyDescent="0.25">
      <c r="A22" s="227"/>
      <c r="B22" s="229"/>
      <c r="C22" s="10" t="s">
        <v>136</v>
      </c>
      <c r="D22" s="21">
        <v>223</v>
      </c>
      <c r="E22" s="21">
        <v>220</v>
      </c>
      <c r="F22" s="5">
        <f>SUM(D22:E22)</f>
        <v>443</v>
      </c>
    </row>
    <row r="23" spans="1:6" x14ac:dyDescent="0.25">
      <c r="A23" s="226">
        <v>4</v>
      </c>
      <c r="B23" s="229" t="s">
        <v>12</v>
      </c>
      <c r="C23" s="6">
        <v>4</v>
      </c>
      <c r="D23" s="2">
        <f>SUM(D24:D27)</f>
        <v>1058</v>
      </c>
      <c r="E23" s="2">
        <f>SUM(E24:E27)</f>
        <v>1003</v>
      </c>
      <c r="F23" s="12">
        <f>SUM(F24:F27)</f>
        <v>2061</v>
      </c>
    </row>
    <row r="24" spans="1:6" x14ac:dyDescent="0.25">
      <c r="A24" s="227"/>
      <c r="B24" s="229"/>
      <c r="C24" s="10" t="s">
        <v>134</v>
      </c>
      <c r="D24" s="21">
        <v>256</v>
      </c>
      <c r="E24" s="21">
        <v>236</v>
      </c>
      <c r="F24" s="5">
        <f>SUM(D24:E24)</f>
        <v>492</v>
      </c>
    </row>
    <row r="25" spans="1:6" x14ac:dyDescent="0.25">
      <c r="A25" s="227"/>
      <c r="B25" s="229"/>
      <c r="C25" s="10" t="s">
        <v>135</v>
      </c>
      <c r="D25" s="21">
        <v>270</v>
      </c>
      <c r="E25" s="21">
        <v>250</v>
      </c>
      <c r="F25" s="5">
        <f>SUM(D25:E25)</f>
        <v>520</v>
      </c>
    </row>
    <row r="26" spans="1:6" x14ac:dyDescent="0.25">
      <c r="A26" s="227"/>
      <c r="B26" s="229"/>
      <c r="C26" s="10" t="s">
        <v>136</v>
      </c>
      <c r="D26" s="21">
        <v>265</v>
      </c>
      <c r="E26" s="21">
        <v>258</v>
      </c>
      <c r="F26" s="5">
        <f>SUM(D26:E26)</f>
        <v>523</v>
      </c>
    </row>
    <row r="27" spans="1:6" x14ac:dyDescent="0.25">
      <c r="A27" s="228"/>
      <c r="B27" s="229"/>
      <c r="C27" s="10" t="s">
        <v>137</v>
      </c>
      <c r="D27" s="21">
        <v>267</v>
      </c>
      <c r="E27" s="21">
        <v>259</v>
      </c>
      <c r="F27" s="5">
        <f>SUM(D27:E27)</f>
        <v>526</v>
      </c>
    </row>
    <row r="28" spans="1:6" x14ac:dyDescent="0.25">
      <c r="A28" s="226">
        <v>5</v>
      </c>
      <c r="B28" s="229" t="s">
        <v>9</v>
      </c>
      <c r="C28" s="6">
        <v>3</v>
      </c>
      <c r="D28" s="2">
        <f>SUM(D29:D31)</f>
        <v>795</v>
      </c>
      <c r="E28" s="2">
        <f>SUM(E29:E31)</f>
        <v>769</v>
      </c>
      <c r="F28" s="12">
        <f>SUM(F29:F31)</f>
        <v>1564</v>
      </c>
    </row>
    <row r="29" spans="1:6" x14ac:dyDescent="0.25">
      <c r="A29" s="227"/>
      <c r="B29" s="229"/>
      <c r="C29" s="10" t="s">
        <v>134</v>
      </c>
      <c r="D29" s="21">
        <v>289</v>
      </c>
      <c r="E29" s="21">
        <v>268</v>
      </c>
      <c r="F29" s="5">
        <f>SUM(D29:E29)</f>
        <v>557</v>
      </c>
    </row>
    <row r="30" spans="1:6" x14ac:dyDescent="0.25">
      <c r="A30" s="227"/>
      <c r="B30" s="229"/>
      <c r="C30" s="10" t="s">
        <v>135</v>
      </c>
      <c r="D30" s="21">
        <v>247</v>
      </c>
      <c r="E30" s="21">
        <v>262</v>
      </c>
      <c r="F30" s="5">
        <f>SUM(D30:E30)</f>
        <v>509</v>
      </c>
    </row>
    <row r="31" spans="1:6" x14ac:dyDescent="0.25">
      <c r="A31" s="228"/>
      <c r="B31" s="229"/>
      <c r="C31" s="10" t="s">
        <v>136</v>
      </c>
      <c r="D31" s="21">
        <v>259</v>
      </c>
      <c r="E31" s="21">
        <v>239</v>
      </c>
      <c r="F31" s="5">
        <f>SUM(D31:E31)</f>
        <v>498</v>
      </c>
    </row>
    <row r="32" spans="1:6" x14ac:dyDescent="0.25">
      <c r="A32" s="226">
        <v>6</v>
      </c>
      <c r="B32" s="229" t="s">
        <v>6</v>
      </c>
      <c r="C32" s="6">
        <v>3</v>
      </c>
      <c r="D32" s="2">
        <f>SUM(D33:D35)</f>
        <v>662</v>
      </c>
      <c r="E32" s="12">
        <f>SUM(E33:E35)</f>
        <v>635</v>
      </c>
      <c r="F32" s="12">
        <f>SUM(F33:F35)</f>
        <v>1297</v>
      </c>
    </row>
    <row r="33" spans="1:6" x14ac:dyDescent="0.25">
      <c r="A33" s="227"/>
      <c r="B33" s="229"/>
      <c r="C33" s="10" t="s">
        <v>134</v>
      </c>
      <c r="D33" s="21">
        <v>213</v>
      </c>
      <c r="E33" s="21">
        <v>207</v>
      </c>
      <c r="F33" s="5">
        <f t="shared" ref="F33:F35" si="1">SUM(D33:E33)</f>
        <v>420</v>
      </c>
    </row>
    <row r="34" spans="1:6" x14ac:dyDescent="0.25">
      <c r="A34" s="227"/>
      <c r="B34" s="229"/>
      <c r="C34" s="10" t="s">
        <v>135</v>
      </c>
      <c r="D34" s="21">
        <v>236</v>
      </c>
      <c r="E34" s="21">
        <v>225</v>
      </c>
      <c r="F34" s="5">
        <f t="shared" si="1"/>
        <v>461</v>
      </c>
    </row>
    <row r="35" spans="1:6" x14ac:dyDescent="0.25">
      <c r="A35" s="227"/>
      <c r="B35" s="229"/>
      <c r="C35" s="10" t="s">
        <v>136</v>
      </c>
      <c r="D35" s="21">
        <v>213</v>
      </c>
      <c r="E35" s="21">
        <v>203</v>
      </c>
      <c r="F35" s="5">
        <f t="shared" si="1"/>
        <v>416</v>
      </c>
    </row>
    <row r="36" spans="1:6" x14ac:dyDescent="0.25">
      <c r="A36" s="226">
        <v>7</v>
      </c>
      <c r="B36" s="234" t="s">
        <v>8</v>
      </c>
      <c r="C36" s="6">
        <v>5</v>
      </c>
      <c r="D36" s="12">
        <f>SUM(D37:D41)</f>
        <v>734</v>
      </c>
      <c r="E36" s="12">
        <f>SUM(E37:E41)</f>
        <v>727</v>
      </c>
      <c r="F36" s="12">
        <f>SUM(F37:F41)</f>
        <v>1461</v>
      </c>
    </row>
    <row r="37" spans="1:6" x14ac:dyDescent="0.25">
      <c r="A37" s="227"/>
      <c r="B37" s="232"/>
      <c r="C37" s="10" t="s">
        <v>134</v>
      </c>
      <c r="D37" s="21">
        <v>160</v>
      </c>
      <c r="E37" s="21">
        <v>159</v>
      </c>
      <c r="F37" s="5">
        <f>SUM(D37:E37)</f>
        <v>319</v>
      </c>
    </row>
    <row r="38" spans="1:6" x14ac:dyDescent="0.25">
      <c r="A38" s="227"/>
      <c r="B38" s="232"/>
      <c r="C38" s="10" t="s">
        <v>135</v>
      </c>
      <c r="D38" s="21">
        <v>127</v>
      </c>
      <c r="E38" s="21">
        <v>122</v>
      </c>
      <c r="F38" s="5">
        <f>SUM(D38:E38)</f>
        <v>249</v>
      </c>
    </row>
    <row r="39" spans="1:6" x14ac:dyDescent="0.25">
      <c r="A39" s="227"/>
      <c r="B39" s="232"/>
      <c r="C39" s="10" t="s">
        <v>136</v>
      </c>
      <c r="D39" s="21">
        <v>134</v>
      </c>
      <c r="E39" s="21">
        <v>123</v>
      </c>
      <c r="F39" s="5">
        <f>SUM(D39:E39)</f>
        <v>257</v>
      </c>
    </row>
    <row r="40" spans="1:6" x14ac:dyDescent="0.25">
      <c r="A40" s="227"/>
      <c r="B40" s="232"/>
      <c r="C40" s="10" t="s">
        <v>137</v>
      </c>
      <c r="D40" s="21">
        <v>183</v>
      </c>
      <c r="E40" s="21">
        <v>194</v>
      </c>
      <c r="F40" s="5">
        <f>SUM(D40:E40)</f>
        <v>377</v>
      </c>
    </row>
    <row r="41" spans="1:6" x14ac:dyDescent="0.25">
      <c r="A41" s="228"/>
      <c r="B41" s="233"/>
      <c r="C41" s="10" t="s">
        <v>138</v>
      </c>
      <c r="D41" s="21">
        <v>130</v>
      </c>
      <c r="E41" s="21">
        <v>129</v>
      </c>
      <c r="F41" s="5">
        <f>SUM(D41:E41)</f>
        <v>259</v>
      </c>
    </row>
    <row r="42" spans="1:6" x14ac:dyDescent="0.25">
      <c r="A42" s="226">
        <v>8</v>
      </c>
      <c r="B42" s="229" t="s">
        <v>7</v>
      </c>
      <c r="C42" s="10">
        <v>4</v>
      </c>
      <c r="D42" s="2">
        <f>SUM(D43:D46)</f>
        <v>721</v>
      </c>
      <c r="E42" s="2">
        <f>SUM(E43:E46)</f>
        <v>688</v>
      </c>
      <c r="F42" s="2">
        <f>SUM(F43:F46)</f>
        <v>1409</v>
      </c>
    </row>
    <row r="43" spans="1:6" x14ac:dyDescent="0.25">
      <c r="A43" s="227"/>
      <c r="B43" s="229"/>
      <c r="C43" s="10" t="s">
        <v>134</v>
      </c>
      <c r="D43" s="21">
        <v>202</v>
      </c>
      <c r="E43" s="21">
        <v>193</v>
      </c>
      <c r="F43" s="5">
        <f>SUM(D43:E43)</f>
        <v>395</v>
      </c>
    </row>
    <row r="44" spans="1:6" x14ac:dyDescent="0.25">
      <c r="A44" s="227"/>
      <c r="B44" s="229"/>
      <c r="C44" s="10" t="s">
        <v>135</v>
      </c>
      <c r="D44" s="21">
        <v>211</v>
      </c>
      <c r="E44" s="21">
        <v>204</v>
      </c>
      <c r="F44" s="5">
        <f>SUM(D44:E44)</f>
        <v>415</v>
      </c>
    </row>
    <row r="45" spans="1:6" x14ac:dyDescent="0.25">
      <c r="A45" s="227"/>
      <c r="B45" s="229"/>
      <c r="C45" s="10" t="s">
        <v>136</v>
      </c>
      <c r="D45" s="21">
        <v>158</v>
      </c>
      <c r="E45" s="21">
        <v>153</v>
      </c>
      <c r="F45" s="5">
        <f>SUM(D45:E45)</f>
        <v>311</v>
      </c>
    </row>
    <row r="46" spans="1:6" x14ac:dyDescent="0.25">
      <c r="A46" s="228"/>
      <c r="B46" s="229"/>
      <c r="C46" s="10" t="s">
        <v>137</v>
      </c>
      <c r="D46" s="21">
        <v>150</v>
      </c>
      <c r="E46" s="21">
        <v>138</v>
      </c>
      <c r="F46" s="5">
        <f>SUM(D46:E46)</f>
        <v>288</v>
      </c>
    </row>
    <row r="47" spans="1:6" x14ac:dyDescent="0.25">
      <c r="A47" s="226">
        <v>9</v>
      </c>
      <c r="B47" s="229" t="s">
        <v>15</v>
      </c>
      <c r="C47" s="6">
        <v>3</v>
      </c>
      <c r="D47" s="2">
        <f>SUM(D48:D50)</f>
        <v>675</v>
      </c>
      <c r="E47" s="2">
        <f>SUM(E48:E50)</f>
        <v>661</v>
      </c>
      <c r="F47" s="2">
        <f>SUM(F48:F50)</f>
        <v>1336</v>
      </c>
    </row>
    <row r="48" spans="1:6" x14ac:dyDescent="0.25">
      <c r="A48" s="227"/>
      <c r="B48" s="229"/>
      <c r="C48" s="10" t="s">
        <v>134</v>
      </c>
      <c r="D48" s="21">
        <v>279</v>
      </c>
      <c r="E48" s="21">
        <v>266</v>
      </c>
      <c r="F48" s="5">
        <f>SUM(D48:E48)</f>
        <v>545</v>
      </c>
    </row>
    <row r="49" spans="1:6" x14ac:dyDescent="0.25">
      <c r="A49" s="227"/>
      <c r="B49" s="229"/>
      <c r="C49" s="10" t="s">
        <v>135</v>
      </c>
      <c r="D49" s="21">
        <v>238</v>
      </c>
      <c r="E49" s="21">
        <v>244</v>
      </c>
      <c r="F49" s="5">
        <f>SUM(D49:E49)</f>
        <v>482</v>
      </c>
    </row>
    <row r="50" spans="1:6" x14ac:dyDescent="0.25">
      <c r="A50" s="228"/>
      <c r="B50" s="229"/>
      <c r="C50" s="10" t="s">
        <v>136</v>
      </c>
      <c r="D50" s="21">
        <v>158</v>
      </c>
      <c r="E50" s="21">
        <v>151</v>
      </c>
      <c r="F50" s="5">
        <f>SUM(D50:E50)</f>
        <v>309</v>
      </c>
    </row>
    <row r="51" spans="1:6" x14ac:dyDescent="0.25">
      <c r="A51" s="229">
        <v>10</v>
      </c>
      <c r="B51" s="229" t="s">
        <v>14</v>
      </c>
      <c r="C51" s="6">
        <v>3</v>
      </c>
      <c r="D51" s="2">
        <f>SUM(D52:D54)</f>
        <v>506</v>
      </c>
      <c r="E51" s="2">
        <f>SUM(E52:E54)</f>
        <v>481</v>
      </c>
      <c r="F51" s="12">
        <f>SUM(F52:F54)</f>
        <v>987</v>
      </c>
    </row>
    <row r="52" spans="1:6" x14ac:dyDescent="0.25">
      <c r="A52" s="229"/>
      <c r="B52" s="229"/>
      <c r="C52" s="10" t="s">
        <v>134</v>
      </c>
      <c r="D52" s="21">
        <v>180</v>
      </c>
      <c r="E52" s="21">
        <v>162</v>
      </c>
      <c r="F52" s="5">
        <f>SUM(D52:E52)</f>
        <v>342</v>
      </c>
    </row>
    <row r="53" spans="1:6" x14ac:dyDescent="0.25">
      <c r="A53" s="229"/>
      <c r="B53" s="229"/>
      <c r="C53" s="10" t="s">
        <v>135</v>
      </c>
      <c r="D53" s="21">
        <v>193</v>
      </c>
      <c r="E53" s="21">
        <v>194</v>
      </c>
      <c r="F53" s="5">
        <f>SUM(D53:E53)</f>
        <v>387</v>
      </c>
    </row>
    <row r="54" spans="1:6" ht="15.75" thickBot="1" x14ac:dyDescent="0.3">
      <c r="A54" s="229"/>
      <c r="B54" s="229"/>
      <c r="C54" s="10" t="s">
        <v>136</v>
      </c>
      <c r="D54" s="21">
        <v>133</v>
      </c>
      <c r="E54" s="21">
        <v>125</v>
      </c>
      <c r="F54" s="5">
        <f>SUM(D54:E54)</f>
        <v>258</v>
      </c>
    </row>
    <row r="55" spans="1:6" ht="16.5" thickTop="1" thickBot="1" x14ac:dyDescent="0.3">
      <c r="A55" s="235" t="s">
        <v>16</v>
      </c>
      <c r="B55" s="236"/>
      <c r="C55" s="24">
        <f>SUM(C56+C60+C66+C69+C73+C79+C84+C89+C92+C95+C99+C104+C107+C111+C116+C119+C123+C126)</f>
        <v>55</v>
      </c>
      <c r="D55" s="24">
        <f t="shared" ref="D55:E55" si="2">SUM(D56+D60+D66+D69+D73+D79+D84+D89+D92+D95+D99+D104+D107+D111+D116+D119+D123+D126)</f>
        <v>11119</v>
      </c>
      <c r="E55" s="24">
        <f t="shared" si="2"/>
        <v>11157</v>
      </c>
      <c r="F55" s="24">
        <f>SUM(F56+F60+F66+F69+F73+F79+F84+F89+F92+F95+F99+F104+F107+F111+F116+F119+F123+F126)</f>
        <v>22276</v>
      </c>
    </row>
    <row r="56" spans="1:6" ht="15.75" thickTop="1" x14ac:dyDescent="0.25">
      <c r="A56" s="231">
        <v>1</v>
      </c>
      <c r="B56" s="233" t="s">
        <v>16</v>
      </c>
      <c r="C56" s="7">
        <v>3</v>
      </c>
      <c r="D56" s="12">
        <f>SUM(D57:D59)</f>
        <v>735</v>
      </c>
      <c r="E56" s="12">
        <f>SUM(E57:E59)</f>
        <v>744</v>
      </c>
      <c r="F56" s="12">
        <f>SUM(F57:F59)</f>
        <v>1479</v>
      </c>
    </row>
    <row r="57" spans="1:6" x14ac:dyDescent="0.25">
      <c r="A57" s="232"/>
      <c r="B57" s="229"/>
      <c r="C57" s="10" t="s">
        <v>134</v>
      </c>
      <c r="D57" s="21">
        <v>259</v>
      </c>
      <c r="E57" s="21">
        <v>254</v>
      </c>
      <c r="F57" s="5">
        <f>SUM(D57:E57)</f>
        <v>513</v>
      </c>
    </row>
    <row r="58" spans="1:6" x14ac:dyDescent="0.25">
      <c r="A58" s="232"/>
      <c r="B58" s="229"/>
      <c r="C58" s="10" t="s">
        <v>135</v>
      </c>
      <c r="D58" s="21">
        <v>239</v>
      </c>
      <c r="E58" s="21">
        <v>259</v>
      </c>
      <c r="F58" s="5">
        <f>SUM(D58:E58)</f>
        <v>498</v>
      </c>
    </row>
    <row r="59" spans="1:6" x14ac:dyDescent="0.25">
      <c r="A59" s="233"/>
      <c r="B59" s="229"/>
      <c r="C59" s="10" t="s">
        <v>136</v>
      </c>
      <c r="D59" s="21">
        <v>237</v>
      </c>
      <c r="E59" s="21">
        <v>231</v>
      </c>
      <c r="F59" s="5">
        <f>SUM(D59:E59)</f>
        <v>468</v>
      </c>
    </row>
    <row r="60" spans="1:6" x14ac:dyDescent="0.25">
      <c r="A60" s="232">
        <v>2</v>
      </c>
      <c r="B60" s="234" t="s">
        <v>24</v>
      </c>
      <c r="C60" s="7">
        <v>5</v>
      </c>
      <c r="D60" s="12">
        <f>SUM(D61:D65)</f>
        <v>1282</v>
      </c>
      <c r="E60" s="12">
        <f>SUM(E61:E65)</f>
        <v>1375</v>
      </c>
      <c r="F60" s="12">
        <f>SUM(F61:F65)</f>
        <v>2657</v>
      </c>
    </row>
    <row r="61" spans="1:6" x14ac:dyDescent="0.25">
      <c r="A61" s="232"/>
      <c r="B61" s="232"/>
      <c r="C61" s="10" t="s">
        <v>134</v>
      </c>
      <c r="D61" s="21">
        <v>210</v>
      </c>
      <c r="E61" s="21">
        <v>244</v>
      </c>
      <c r="F61" s="5">
        <f>SUM(D61:E61)</f>
        <v>454</v>
      </c>
    </row>
    <row r="62" spans="1:6" x14ac:dyDescent="0.25">
      <c r="A62" s="232"/>
      <c r="B62" s="232"/>
      <c r="C62" s="10" t="s">
        <v>135</v>
      </c>
      <c r="D62" s="21">
        <v>269</v>
      </c>
      <c r="E62" s="21">
        <v>302</v>
      </c>
      <c r="F62" s="5">
        <f>SUM(D62:E62)</f>
        <v>571</v>
      </c>
    </row>
    <row r="63" spans="1:6" x14ac:dyDescent="0.25">
      <c r="A63" s="232"/>
      <c r="B63" s="232"/>
      <c r="C63" s="10" t="s">
        <v>136</v>
      </c>
      <c r="D63" s="21">
        <v>313</v>
      </c>
      <c r="E63" s="21">
        <v>325</v>
      </c>
      <c r="F63" s="5">
        <f>SUM(D63:E63)</f>
        <v>638</v>
      </c>
    </row>
    <row r="64" spans="1:6" x14ac:dyDescent="0.25">
      <c r="A64" s="232"/>
      <c r="B64" s="232"/>
      <c r="C64" s="10" t="s">
        <v>137</v>
      </c>
      <c r="D64" s="21">
        <v>285</v>
      </c>
      <c r="E64" s="21">
        <v>290</v>
      </c>
      <c r="F64" s="5">
        <f>SUM(D64:E64)</f>
        <v>575</v>
      </c>
    </row>
    <row r="65" spans="1:6" x14ac:dyDescent="0.25">
      <c r="A65" s="233"/>
      <c r="B65" s="233"/>
      <c r="C65" s="10" t="s">
        <v>138</v>
      </c>
      <c r="D65" s="21">
        <v>205</v>
      </c>
      <c r="E65" s="21">
        <v>214</v>
      </c>
      <c r="F65" s="5">
        <f>SUM(D65:E65)</f>
        <v>419</v>
      </c>
    </row>
    <row r="66" spans="1:6" x14ac:dyDescent="0.25">
      <c r="A66" s="234">
        <v>3</v>
      </c>
      <c r="B66" s="234" t="s">
        <v>30</v>
      </c>
      <c r="C66" s="7">
        <v>2</v>
      </c>
      <c r="D66" s="12">
        <f>SUM(D67:D68)</f>
        <v>429</v>
      </c>
      <c r="E66" s="12">
        <f>SUM(E67:E68)</f>
        <v>432</v>
      </c>
      <c r="F66" s="12">
        <f>SUM(F67:F68)</f>
        <v>861</v>
      </c>
    </row>
    <row r="67" spans="1:6" x14ac:dyDescent="0.25">
      <c r="A67" s="232"/>
      <c r="B67" s="232"/>
      <c r="C67" s="10" t="s">
        <v>134</v>
      </c>
      <c r="D67" s="21">
        <v>215</v>
      </c>
      <c r="E67" s="21">
        <v>219</v>
      </c>
      <c r="F67" s="5">
        <f>SUM(D67:E67)</f>
        <v>434</v>
      </c>
    </row>
    <row r="68" spans="1:6" x14ac:dyDescent="0.25">
      <c r="A68" s="233"/>
      <c r="B68" s="233"/>
      <c r="C68" s="10" t="s">
        <v>135</v>
      </c>
      <c r="D68" s="21">
        <v>214</v>
      </c>
      <c r="E68" s="21">
        <v>213</v>
      </c>
      <c r="F68" s="5">
        <f>SUM(D68:E68)</f>
        <v>427</v>
      </c>
    </row>
    <row r="69" spans="1:6" x14ac:dyDescent="0.25">
      <c r="A69" s="234">
        <v>4</v>
      </c>
      <c r="B69" s="229" t="s">
        <v>27</v>
      </c>
      <c r="C69" s="7">
        <v>3</v>
      </c>
      <c r="D69" s="12">
        <f>SUM(D70:D72)</f>
        <v>794</v>
      </c>
      <c r="E69" s="12">
        <f>SUM(E70:E72)</f>
        <v>823</v>
      </c>
      <c r="F69" s="12">
        <f>SUM(F70:F72)</f>
        <v>1617</v>
      </c>
    </row>
    <row r="70" spans="1:6" x14ac:dyDescent="0.25">
      <c r="A70" s="232"/>
      <c r="B70" s="229"/>
      <c r="C70" s="10" t="s">
        <v>134</v>
      </c>
      <c r="D70" s="21">
        <v>258</v>
      </c>
      <c r="E70" s="21">
        <v>260</v>
      </c>
      <c r="F70" s="5">
        <f>SUM(D70:E70)</f>
        <v>518</v>
      </c>
    </row>
    <row r="71" spans="1:6" x14ac:dyDescent="0.25">
      <c r="A71" s="232"/>
      <c r="B71" s="229"/>
      <c r="C71" s="10" t="s">
        <v>135</v>
      </c>
      <c r="D71" s="21">
        <v>288</v>
      </c>
      <c r="E71" s="21">
        <v>292</v>
      </c>
      <c r="F71" s="5">
        <f>SUM(D71:E71)</f>
        <v>580</v>
      </c>
    </row>
    <row r="72" spans="1:6" x14ac:dyDescent="0.25">
      <c r="A72" s="233"/>
      <c r="B72" s="229"/>
      <c r="C72" s="10" t="s">
        <v>136</v>
      </c>
      <c r="D72" s="21">
        <v>248</v>
      </c>
      <c r="E72" s="21">
        <v>271</v>
      </c>
      <c r="F72" s="5">
        <f>SUM(D72:E72)</f>
        <v>519</v>
      </c>
    </row>
    <row r="73" spans="1:6" x14ac:dyDescent="0.25">
      <c r="A73" s="234">
        <v>5</v>
      </c>
      <c r="B73" s="234" t="s">
        <v>29</v>
      </c>
      <c r="C73" s="7">
        <v>5</v>
      </c>
      <c r="D73" s="12">
        <f>SUM(D74:D78)</f>
        <v>1046</v>
      </c>
      <c r="E73" s="12">
        <f>SUM(E74:E78)</f>
        <v>1079</v>
      </c>
      <c r="F73" s="12">
        <f>SUM(F74:F78)</f>
        <v>2125</v>
      </c>
    </row>
    <row r="74" spans="1:6" x14ac:dyDescent="0.25">
      <c r="A74" s="232"/>
      <c r="B74" s="232"/>
      <c r="C74" s="10" t="s">
        <v>134</v>
      </c>
      <c r="D74" s="21">
        <v>230</v>
      </c>
      <c r="E74" s="21">
        <v>270</v>
      </c>
      <c r="F74" s="5">
        <f>SUM(D74:E74)</f>
        <v>500</v>
      </c>
    </row>
    <row r="75" spans="1:6" x14ac:dyDescent="0.25">
      <c r="A75" s="232"/>
      <c r="B75" s="232"/>
      <c r="C75" s="10" t="s">
        <v>135</v>
      </c>
      <c r="D75" s="21">
        <v>235</v>
      </c>
      <c r="E75" s="21">
        <v>241</v>
      </c>
      <c r="F75" s="5">
        <f>SUM(D75:E75)</f>
        <v>476</v>
      </c>
    </row>
    <row r="76" spans="1:6" x14ac:dyDescent="0.25">
      <c r="A76" s="232"/>
      <c r="B76" s="232"/>
      <c r="C76" s="10" t="s">
        <v>136</v>
      </c>
      <c r="D76" s="21">
        <v>217</v>
      </c>
      <c r="E76" s="21">
        <v>209</v>
      </c>
      <c r="F76" s="5">
        <f>SUM(D76:E76)</f>
        <v>426</v>
      </c>
    </row>
    <row r="77" spans="1:6" x14ac:dyDescent="0.25">
      <c r="A77" s="232"/>
      <c r="B77" s="232"/>
      <c r="C77" s="10" t="s">
        <v>137</v>
      </c>
      <c r="D77" s="21">
        <v>255</v>
      </c>
      <c r="E77" s="21">
        <v>257</v>
      </c>
      <c r="F77" s="5">
        <f>SUM(D77:E77)</f>
        <v>512</v>
      </c>
    </row>
    <row r="78" spans="1:6" x14ac:dyDescent="0.25">
      <c r="A78" s="233"/>
      <c r="B78" s="233"/>
      <c r="C78" s="10" t="s">
        <v>138</v>
      </c>
      <c r="D78" s="21">
        <v>109</v>
      </c>
      <c r="E78" s="21">
        <v>102</v>
      </c>
      <c r="F78" s="5">
        <f>SUM(D78:E78)</f>
        <v>211</v>
      </c>
    </row>
    <row r="79" spans="1:6" x14ac:dyDescent="0.25">
      <c r="A79" s="234">
        <v>6</v>
      </c>
      <c r="B79" s="229" t="s">
        <v>20</v>
      </c>
      <c r="C79" s="7">
        <v>4</v>
      </c>
      <c r="D79" s="12">
        <f>SUM(D80:D83)</f>
        <v>781</v>
      </c>
      <c r="E79" s="12">
        <f>SUM(E80:E83)</f>
        <v>762</v>
      </c>
      <c r="F79" s="12">
        <f>SUM(F80:F83)</f>
        <v>1543</v>
      </c>
    </row>
    <row r="80" spans="1:6" x14ac:dyDescent="0.25">
      <c r="A80" s="232"/>
      <c r="B80" s="229"/>
      <c r="C80" s="10" t="s">
        <v>134</v>
      </c>
      <c r="D80" s="21">
        <v>193</v>
      </c>
      <c r="E80" s="21">
        <v>190</v>
      </c>
      <c r="F80" s="5">
        <f>SUM(D80:E80)</f>
        <v>383</v>
      </c>
    </row>
    <row r="81" spans="1:6" x14ac:dyDescent="0.25">
      <c r="A81" s="232"/>
      <c r="B81" s="229"/>
      <c r="C81" s="10" t="s">
        <v>135</v>
      </c>
      <c r="D81" s="21">
        <v>273</v>
      </c>
      <c r="E81" s="21">
        <v>263</v>
      </c>
      <c r="F81" s="5">
        <f>SUM(D81:E81)</f>
        <v>536</v>
      </c>
    </row>
    <row r="82" spans="1:6" x14ac:dyDescent="0.25">
      <c r="A82" s="232"/>
      <c r="B82" s="229"/>
      <c r="C82" s="10" t="s">
        <v>136</v>
      </c>
      <c r="D82" s="21">
        <v>231</v>
      </c>
      <c r="E82" s="21">
        <v>233</v>
      </c>
      <c r="F82" s="5">
        <f>SUM(D82:E82)</f>
        <v>464</v>
      </c>
    </row>
    <row r="83" spans="1:6" x14ac:dyDescent="0.25">
      <c r="A83" s="233"/>
      <c r="B83" s="229"/>
      <c r="C83" s="10" t="s">
        <v>137</v>
      </c>
      <c r="D83" s="21">
        <v>84</v>
      </c>
      <c r="E83" s="21">
        <v>76</v>
      </c>
      <c r="F83" s="5">
        <f>SUM(D83:E83)</f>
        <v>160</v>
      </c>
    </row>
    <row r="84" spans="1:6" x14ac:dyDescent="0.25">
      <c r="A84" s="234">
        <v>7</v>
      </c>
      <c r="B84" s="234" t="s">
        <v>31</v>
      </c>
      <c r="C84" s="7">
        <v>4</v>
      </c>
      <c r="D84" s="12">
        <f>SUM(D85:D88)</f>
        <v>924</v>
      </c>
      <c r="E84" s="12">
        <f>SUM(E85:E88)</f>
        <v>976</v>
      </c>
      <c r="F84" s="12">
        <f>SUM(F85:F88)</f>
        <v>1900</v>
      </c>
    </row>
    <row r="85" spans="1:6" x14ac:dyDescent="0.25">
      <c r="A85" s="232"/>
      <c r="B85" s="232"/>
      <c r="C85" s="10" t="s">
        <v>134</v>
      </c>
      <c r="D85" s="21">
        <v>235</v>
      </c>
      <c r="E85" s="21">
        <v>241</v>
      </c>
      <c r="F85" s="5">
        <f>SUM(D85:E85)</f>
        <v>476</v>
      </c>
    </row>
    <row r="86" spans="1:6" x14ac:dyDescent="0.25">
      <c r="A86" s="232"/>
      <c r="B86" s="232"/>
      <c r="C86" s="10" t="s">
        <v>135</v>
      </c>
      <c r="D86" s="21">
        <v>173</v>
      </c>
      <c r="E86" s="21">
        <v>206</v>
      </c>
      <c r="F86" s="5">
        <f>SUM(D86:E86)</f>
        <v>379</v>
      </c>
    </row>
    <row r="87" spans="1:6" x14ac:dyDescent="0.25">
      <c r="A87" s="232"/>
      <c r="B87" s="232"/>
      <c r="C87" s="10" t="s">
        <v>136</v>
      </c>
      <c r="D87" s="21">
        <v>241</v>
      </c>
      <c r="E87" s="21">
        <v>234</v>
      </c>
      <c r="F87" s="5">
        <f>SUM(D87:E87)</f>
        <v>475</v>
      </c>
    </row>
    <row r="88" spans="1:6" x14ac:dyDescent="0.25">
      <c r="A88" s="233"/>
      <c r="B88" s="233"/>
      <c r="C88" s="10" t="s">
        <v>137</v>
      </c>
      <c r="D88" s="21">
        <v>275</v>
      </c>
      <c r="E88" s="21">
        <v>295</v>
      </c>
      <c r="F88" s="5">
        <f>SUM(D88:E88)</f>
        <v>570</v>
      </c>
    </row>
    <row r="89" spans="1:6" x14ac:dyDescent="0.25">
      <c r="A89" s="234">
        <v>8</v>
      </c>
      <c r="B89" s="229" t="s">
        <v>32</v>
      </c>
      <c r="C89" s="7">
        <v>2</v>
      </c>
      <c r="D89" s="12">
        <f>SUM(D90:D91)</f>
        <v>461</v>
      </c>
      <c r="E89" s="12">
        <f>SUM(E90:E91)</f>
        <v>488</v>
      </c>
      <c r="F89" s="12">
        <f>SUM(F90:F91)</f>
        <v>949</v>
      </c>
    </row>
    <row r="90" spans="1:6" x14ac:dyDescent="0.25">
      <c r="A90" s="232"/>
      <c r="B90" s="229"/>
      <c r="C90" s="10" t="s">
        <v>134</v>
      </c>
      <c r="D90" s="21">
        <v>346</v>
      </c>
      <c r="E90" s="21">
        <v>381</v>
      </c>
      <c r="F90" s="5">
        <f>SUM(D90:E90)</f>
        <v>727</v>
      </c>
    </row>
    <row r="91" spans="1:6" x14ac:dyDescent="0.25">
      <c r="A91" s="233"/>
      <c r="B91" s="229"/>
      <c r="C91" s="10" t="s">
        <v>135</v>
      </c>
      <c r="D91" s="21">
        <v>115</v>
      </c>
      <c r="E91" s="21">
        <v>107</v>
      </c>
      <c r="F91" s="5">
        <f>SUM(D91:E91)</f>
        <v>222</v>
      </c>
    </row>
    <row r="92" spans="1:6" x14ac:dyDescent="0.25">
      <c r="A92" s="234">
        <v>9</v>
      </c>
      <c r="B92" s="229" t="s">
        <v>17</v>
      </c>
      <c r="C92" s="7">
        <v>2</v>
      </c>
      <c r="D92" s="12">
        <f>SUM(D93:D94)</f>
        <v>503</v>
      </c>
      <c r="E92" s="12">
        <f>SUM(E93:E94)</f>
        <v>514</v>
      </c>
      <c r="F92" s="12">
        <f>SUM(F93:F94)</f>
        <v>1017</v>
      </c>
    </row>
    <row r="93" spans="1:6" x14ac:dyDescent="0.25">
      <c r="A93" s="232"/>
      <c r="B93" s="229"/>
      <c r="C93" s="10" t="s">
        <v>134</v>
      </c>
      <c r="D93" s="21">
        <v>265</v>
      </c>
      <c r="E93" s="21">
        <v>271</v>
      </c>
      <c r="F93" s="5">
        <f>SUM(D93:E93)</f>
        <v>536</v>
      </c>
    </row>
    <row r="94" spans="1:6" x14ac:dyDescent="0.25">
      <c r="A94" s="233"/>
      <c r="B94" s="229"/>
      <c r="C94" s="10" t="s">
        <v>135</v>
      </c>
      <c r="D94" s="21">
        <v>238</v>
      </c>
      <c r="E94" s="21">
        <v>243</v>
      </c>
      <c r="F94" s="5">
        <f>SUM(D94:E94)</f>
        <v>481</v>
      </c>
    </row>
    <row r="95" spans="1:6" x14ac:dyDescent="0.25">
      <c r="A95" s="234">
        <v>10</v>
      </c>
      <c r="B95" s="229" t="s">
        <v>19</v>
      </c>
      <c r="C95" s="7">
        <v>3</v>
      </c>
      <c r="D95" s="12">
        <f>SUM(D96:D98)</f>
        <v>576</v>
      </c>
      <c r="E95" s="12">
        <f>SUM(E96:E98)</f>
        <v>539</v>
      </c>
      <c r="F95" s="12">
        <f>SUM(F96:F98)</f>
        <v>1115</v>
      </c>
    </row>
    <row r="96" spans="1:6" x14ac:dyDescent="0.25">
      <c r="A96" s="232"/>
      <c r="B96" s="229"/>
      <c r="C96" s="10" t="s">
        <v>134</v>
      </c>
      <c r="D96" s="21">
        <v>175</v>
      </c>
      <c r="E96" s="21">
        <v>152</v>
      </c>
      <c r="F96" s="5">
        <f>SUM(D96:E96)</f>
        <v>327</v>
      </c>
    </row>
    <row r="97" spans="1:6" x14ac:dyDescent="0.25">
      <c r="A97" s="232"/>
      <c r="B97" s="229"/>
      <c r="C97" s="10" t="s">
        <v>135</v>
      </c>
      <c r="D97" s="21">
        <v>220</v>
      </c>
      <c r="E97" s="21">
        <v>217</v>
      </c>
      <c r="F97" s="5">
        <f>SUM(D97:E97)</f>
        <v>437</v>
      </c>
    </row>
    <row r="98" spans="1:6" x14ac:dyDescent="0.25">
      <c r="A98" s="233"/>
      <c r="B98" s="229"/>
      <c r="C98" s="10" t="s">
        <v>136</v>
      </c>
      <c r="D98" s="21">
        <v>181</v>
      </c>
      <c r="E98" s="21">
        <v>170</v>
      </c>
      <c r="F98" s="5">
        <f>SUM(D98:E98)</f>
        <v>351</v>
      </c>
    </row>
    <row r="99" spans="1:6" x14ac:dyDescent="0.25">
      <c r="A99" s="234">
        <v>11</v>
      </c>
      <c r="B99" s="229" t="s">
        <v>146</v>
      </c>
      <c r="C99" s="7">
        <v>4</v>
      </c>
      <c r="D99" s="12">
        <f>SUM(D100:D103)</f>
        <v>285</v>
      </c>
      <c r="E99" s="12">
        <f>SUM(E100:E103)</f>
        <v>248</v>
      </c>
      <c r="F99" s="12">
        <f>SUM(F100:F103)</f>
        <v>533</v>
      </c>
    </row>
    <row r="100" spans="1:6" x14ac:dyDescent="0.25">
      <c r="A100" s="232"/>
      <c r="B100" s="229"/>
      <c r="C100" s="10" t="s">
        <v>134</v>
      </c>
      <c r="D100" s="21">
        <v>96</v>
      </c>
      <c r="E100" s="21">
        <v>92</v>
      </c>
      <c r="F100" s="5">
        <f>SUM(D100:E100)</f>
        <v>188</v>
      </c>
    </row>
    <row r="101" spans="1:6" x14ac:dyDescent="0.25">
      <c r="A101" s="232"/>
      <c r="B101" s="229"/>
      <c r="C101" s="10" t="s">
        <v>135</v>
      </c>
      <c r="D101" s="21">
        <v>74</v>
      </c>
      <c r="E101" s="21">
        <v>55</v>
      </c>
      <c r="F101" s="5">
        <f>SUM(D101:E101)</f>
        <v>129</v>
      </c>
    </row>
    <row r="102" spans="1:6" x14ac:dyDescent="0.25">
      <c r="A102" s="232"/>
      <c r="B102" s="229"/>
      <c r="C102" s="10" t="s">
        <v>136</v>
      </c>
      <c r="D102" s="21">
        <v>56</v>
      </c>
      <c r="E102" s="21">
        <v>48</v>
      </c>
      <c r="F102" s="5">
        <f>SUM(D102:E102)</f>
        <v>104</v>
      </c>
    </row>
    <row r="103" spans="1:6" x14ac:dyDescent="0.25">
      <c r="A103" s="233"/>
      <c r="B103" s="229"/>
      <c r="C103" s="10" t="s">
        <v>137</v>
      </c>
      <c r="D103" s="21">
        <v>59</v>
      </c>
      <c r="E103" s="21">
        <v>53</v>
      </c>
      <c r="F103" s="5">
        <f>SUM(D103:E103)</f>
        <v>112</v>
      </c>
    </row>
    <row r="104" spans="1:6" x14ac:dyDescent="0.25">
      <c r="A104" s="234">
        <v>12</v>
      </c>
      <c r="B104" s="229" t="s">
        <v>28</v>
      </c>
      <c r="C104" s="7">
        <v>2</v>
      </c>
      <c r="D104" s="12">
        <f>SUM(D105:D106)</f>
        <v>392</v>
      </c>
      <c r="E104" s="12">
        <f>SUM(E105:E106)</f>
        <v>405</v>
      </c>
      <c r="F104" s="12">
        <f>SUM(F105:F106)</f>
        <v>797</v>
      </c>
    </row>
    <row r="105" spans="1:6" x14ac:dyDescent="0.25">
      <c r="A105" s="232"/>
      <c r="B105" s="229"/>
      <c r="C105" s="10" t="s">
        <v>134</v>
      </c>
      <c r="D105" s="21">
        <v>221</v>
      </c>
      <c r="E105" s="21">
        <v>229</v>
      </c>
      <c r="F105" s="5">
        <f>SUM(D105:E105)</f>
        <v>450</v>
      </c>
    </row>
    <row r="106" spans="1:6" x14ac:dyDescent="0.25">
      <c r="A106" s="233"/>
      <c r="B106" s="229"/>
      <c r="C106" s="10" t="s">
        <v>135</v>
      </c>
      <c r="D106" s="21">
        <v>171</v>
      </c>
      <c r="E106" s="21">
        <v>176</v>
      </c>
      <c r="F106" s="5">
        <f>SUM(D106:E106)</f>
        <v>347</v>
      </c>
    </row>
    <row r="107" spans="1:6" x14ac:dyDescent="0.25">
      <c r="A107" s="234">
        <v>13</v>
      </c>
      <c r="B107" s="229" t="s">
        <v>26</v>
      </c>
      <c r="C107" s="7">
        <v>3</v>
      </c>
      <c r="D107" s="12">
        <f>SUM(D108:D110)</f>
        <v>782</v>
      </c>
      <c r="E107" s="12">
        <f>SUM(E108:E110)</f>
        <v>739</v>
      </c>
      <c r="F107" s="12">
        <f>SUM(F108:F110)</f>
        <v>1521</v>
      </c>
    </row>
    <row r="108" spans="1:6" x14ac:dyDescent="0.25">
      <c r="A108" s="232"/>
      <c r="B108" s="229"/>
      <c r="C108" s="10" t="s">
        <v>134</v>
      </c>
      <c r="D108" s="21">
        <v>301</v>
      </c>
      <c r="E108" s="21">
        <v>289</v>
      </c>
      <c r="F108" s="5">
        <f>SUM(D108:E108)</f>
        <v>590</v>
      </c>
    </row>
    <row r="109" spans="1:6" x14ac:dyDescent="0.25">
      <c r="A109" s="232"/>
      <c r="B109" s="229"/>
      <c r="C109" s="10" t="s">
        <v>135</v>
      </c>
      <c r="D109" s="21">
        <v>313</v>
      </c>
      <c r="E109" s="21">
        <v>310</v>
      </c>
      <c r="F109" s="5">
        <f>SUM(D109:E109)</f>
        <v>623</v>
      </c>
    </row>
    <row r="110" spans="1:6" x14ac:dyDescent="0.25">
      <c r="A110" s="233"/>
      <c r="B110" s="229"/>
      <c r="C110" s="10" t="s">
        <v>136</v>
      </c>
      <c r="D110" s="21">
        <v>168</v>
      </c>
      <c r="E110" s="21">
        <v>140</v>
      </c>
      <c r="F110" s="5">
        <f>SUM(D110:E110)</f>
        <v>308</v>
      </c>
    </row>
    <row r="111" spans="1:6" x14ac:dyDescent="0.25">
      <c r="A111" s="234">
        <v>14</v>
      </c>
      <c r="B111" s="229" t="s">
        <v>22</v>
      </c>
      <c r="C111" s="7">
        <v>4</v>
      </c>
      <c r="D111" s="12">
        <f>SUM(D112:D115)</f>
        <v>424</v>
      </c>
      <c r="E111" s="12">
        <f>SUM(E112:E115)</f>
        <v>383</v>
      </c>
      <c r="F111" s="12">
        <f>SUM(F112:F115)</f>
        <v>807</v>
      </c>
    </row>
    <row r="112" spans="1:6" x14ac:dyDescent="0.25">
      <c r="A112" s="232"/>
      <c r="B112" s="229"/>
      <c r="C112" s="10" t="s">
        <v>134</v>
      </c>
      <c r="D112" s="21">
        <v>154</v>
      </c>
      <c r="E112" s="21">
        <v>155</v>
      </c>
      <c r="F112" s="5">
        <f>SUM(D112:E112)</f>
        <v>309</v>
      </c>
    </row>
    <row r="113" spans="1:6" x14ac:dyDescent="0.25">
      <c r="A113" s="232"/>
      <c r="B113" s="229"/>
      <c r="C113" s="10" t="s">
        <v>135</v>
      </c>
      <c r="D113" s="21">
        <v>165</v>
      </c>
      <c r="E113" s="21">
        <v>139</v>
      </c>
      <c r="F113" s="5">
        <f>SUM(D113:E113)</f>
        <v>304</v>
      </c>
    </row>
    <row r="114" spans="1:6" x14ac:dyDescent="0.25">
      <c r="A114" s="232"/>
      <c r="B114" s="229"/>
      <c r="C114" s="10" t="s">
        <v>136</v>
      </c>
      <c r="D114" s="21">
        <v>77</v>
      </c>
      <c r="E114" s="21">
        <v>71</v>
      </c>
      <c r="F114" s="5">
        <f>SUM(D114:E114)</f>
        <v>148</v>
      </c>
    </row>
    <row r="115" spans="1:6" x14ac:dyDescent="0.25">
      <c r="A115" s="233"/>
      <c r="B115" s="229"/>
      <c r="C115" s="10" t="s">
        <v>137</v>
      </c>
      <c r="D115" s="21">
        <v>28</v>
      </c>
      <c r="E115" s="21">
        <v>18</v>
      </c>
      <c r="F115" s="5">
        <f>SUM(D115:E115)</f>
        <v>46</v>
      </c>
    </row>
    <row r="116" spans="1:6" x14ac:dyDescent="0.25">
      <c r="A116" s="234">
        <v>15</v>
      </c>
      <c r="B116" s="229" t="s">
        <v>21</v>
      </c>
      <c r="C116" s="7">
        <v>2</v>
      </c>
      <c r="D116" s="12">
        <f>SUM(D117:D118)</f>
        <v>446</v>
      </c>
      <c r="E116" s="12">
        <f>SUM(E117:E118)</f>
        <v>422</v>
      </c>
      <c r="F116" s="12">
        <f>SUM(F117:F118)</f>
        <v>868</v>
      </c>
    </row>
    <row r="117" spans="1:6" x14ac:dyDescent="0.25">
      <c r="A117" s="232"/>
      <c r="B117" s="229"/>
      <c r="C117" s="10" t="s">
        <v>134</v>
      </c>
      <c r="D117" s="21">
        <v>225</v>
      </c>
      <c r="E117" s="21">
        <v>200</v>
      </c>
      <c r="F117" s="5">
        <f>SUM(D117:E117)</f>
        <v>425</v>
      </c>
    </row>
    <row r="118" spans="1:6" x14ac:dyDescent="0.25">
      <c r="A118" s="233"/>
      <c r="B118" s="229"/>
      <c r="C118" s="10" t="s">
        <v>135</v>
      </c>
      <c r="D118" s="21">
        <v>221</v>
      </c>
      <c r="E118" s="21">
        <v>222</v>
      </c>
      <c r="F118" s="5">
        <f>SUM(D118:E118)</f>
        <v>443</v>
      </c>
    </row>
    <row r="119" spans="1:6" x14ac:dyDescent="0.25">
      <c r="A119" s="234">
        <v>16</v>
      </c>
      <c r="B119" s="229" t="s">
        <v>18</v>
      </c>
      <c r="C119" s="7">
        <v>3</v>
      </c>
      <c r="D119" s="12">
        <f>SUM(D120:D122)</f>
        <v>331</v>
      </c>
      <c r="E119" s="12">
        <f>SUM(E120:E122)</f>
        <v>313</v>
      </c>
      <c r="F119" s="12">
        <f>SUM(F120:F122)</f>
        <v>644</v>
      </c>
    </row>
    <row r="120" spans="1:6" x14ac:dyDescent="0.25">
      <c r="A120" s="232"/>
      <c r="B120" s="229"/>
      <c r="C120" s="10" t="s">
        <v>134</v>
      </c>
      <c r="D120" s="21">
        <v>127</v>
      </c>
      <c r="E120" s="21">
        <v>122</v>
      </c>
      <c r="F120" s="5">
        <f>SUM(D120:E120)</f>
        <v>249</v>
      </c>
    </row>
    <row r="121" spans="1:6" x14ac:dyDescent="0.25">
      <c r="A121" s="232"/>
      <c r="B121" s="229"/>
      <c r="C121" s="10" t="s">
        <v>135</v>
      </c>
      <c r="D121" s="21">
        <v>160</v>
      </c>
      <c r="E121" s="21">
        <v>151</v>
      </c>
      <c r="F121" s="5">
        <f>SUM(D121:E121)</f>
        <v>311</v>
      </c>
    </row>
    <row r="122" spans="1:6" x14ac:dyDescent="0.25">
      <c r="A122" s="233"/>
      <c r="B122" s="229"/>
      <c r="C122" s="10" t="s">
        <v>136</v>
      </c>
      <c r="D122" s="21">
        <v>44</v>
      </c>
      <c r="E122" s="21">
        <v>40</v>
      </c>
      <c r="F122" s="5">
        <f>SUM(D122:E122)</f>
        <v>84</v>
      </c>
    </row>
    <row r="123" spans="1:6" x14ac:dyDescent="0.25">
      <c r="A123" s="234">
        <v>17</v>
      </c>
      <c r="B123" s="229" t="s">
        <v>25</v>
      </c>
      <c r="C123" s="7">
        <v>2</v>
      </c>
      <c r="D123" s="12">
        <f>SUM(D124:D125)</f>
        <v>452</v>
      </c>
      <c r="E123" s="12">
        <f>SUM(E124:E125)</f>
        <v>440</v>
      </c>
      <c r="F123" s="12">
        <f>SUM(F124:F125)</f>
        <v>892</v>
      </c>
    </row>
    <row r="124" spans="1:6" x14ac:dyDescent="0.25">
      <c r="A124" s="232"/>
      <c r="B124" s="229"/>
      <c r="C124" s="10" t="s">
        <v>134</v>
      </c>
      <c r="D124" s="21">
        <v>235</v>
      </c>
      <c r="E124" s="21">
        <v>228</v>
      </c>
      <c r="F124" s="5">
        <f>SUM(D124:E124)</f>
        <v>463</v>
      </c>
    </row>
    <row r="125" spans="1:6" x14ac:dyDescent="0.25">
      <c r="A125" s="233"/>
      <c r="B125" s="229"/>
      <c r="C125" s="10" t="s">
        <v>135</v>
      </c>
      <c r="D125" s="21">
        <v>217</v>
      </c>
      <c r="E125" s="21">
        <v>212</v>
      </c>
      <c r="F125" s="5">
        <f>SUM(D125:E125)</f>
        <v>429</v>
      </c>
    </row>
    <row r="126" spans="1:6" x14ac:dyDescent="0.25">
      <c r="A126" s="234">
        <v>18</v>
      </c>
      <c r="B126" s="229" t="s">
        <v>23</v>
      </c>
      <c r="C126" s="7">
        <v>2</v>
      </c>
      <c r="D126" s="12">
        <f>SUM(D127:D128)</f>
        <v>476</v>
      </c>
      <c r="E126" s="12">
        <f>SUM(E127:E128)</f>
        <v>475</v>
      </c>
      <c r="F126" s="12">
        <f>SUM(F127:F128)</f>
        <v>951</v>
      </c>
    </row>
    <row r="127" spans="1:6" x14ac:dyDescent="0.25">
      <c r="A127" s="232"/>
      <c r="B127" s="229"/>
      <c r="C127" s="10" t="s">
        <v>134</v>
      </c>
      <c r="D127" s="21">
        <v>244</v>
      </c>
      <c r="E127" s="21">
        <v>264</v>
      </c>
      <c r="F127" s="5">
        <f>SUM(D127:E127)</f>
        <v>508</v>
      </c>
    </row>
    <row r="128" spans="1:6" ht="15.75" thickBot="1" x14ac:dyDescent="0.3">
      <c r="A128" s="237"/>
      <c r="B128" s="229"/>
      <c r="C128" s="10" t="s">
        <v>135</v>
      </c>
      <c r="D128" s="21">
        <v>232</v>
      </c>
      <c r="E128" s="21">
        <v>211</v>
      </c>
      <c r="F128" s="5">
        <f>SUM(D128:E128)</f>
        <v>443</v>
      </c>
    </row>
    <row r="129" spans="1:6" ht="16.5" thickTop="1" thickBot="1" x14ac:dyDescent="0.3">
      <c r="A129" s="238" t="s">
        <v>118</v>
      </c>
      <c r="B129" s="239"/>
      <c r="C129" s="42">
        <f>SUM(C130,C134,C139,C142,C145,C148,C152)</f>
        <v>19</v>
      </c>
      <c r="D129" s="43">
        <f>SUM(D130,D134,D139,D142,D145,D148,D152)</f>
        <v>4104</v>
      </c>
      <c r="E129" s="43">
        <f>SUM(E130,E134,E139,E142,E145,E148,E152)</f>
        <v>4154</v>
      </c>
      <c r="F129" s="43">
        <f>SUM(F130+F134+F139+F142+F145+F148+F152)</f>
        <v>8258</v>
      </c>
    </row>
    <row r="130" spans="1:6" ht="15.75" thickTop="1" x14ac:dyDescent="0.25">
      <c r="A130" s="231">
        <v>1</v>
      </c>
      <c r="B130" s="231" t="s">
        <v>130</v>
      </c>
      <c r="C130" s="44">
        <v>3</v>
      </c>
      <c r="D130" s="44">
        <f>SUM(D131:D133)</f>
        <v>774</v>
      </c>
      <c r="E130" s="44">
        <f>SUM(E131:E133)</f>
        <v>773</v>
      </c>
      <c r="F130" s="44">
        <f>SUM(F131:F133)</f>
        <v>1547</v>
      </c>
    </row>
    <row r="131" spans="1:6" x14ac:dyDescent="0.25">
      <c r="A131" s="232"/>
      <c r="B131" s="232"/>
      <c r="C131" s="4" t="s">
        <v>134</v>
      </c>
      <c r="D131" s="45">
        <v>287</v>
      </c>
      <c r="E131" s="45">
        <v>293</v>
      </c>
      <c r="F131" s="45">
        <f>SUM(D131:E131)</f>
        <v>580</v>
      </c>
    </row>
    <row r="132" spans="1:6" x14ac:dyDescent="0.25">
      <c r="A132" s="232"/>
      <c r="B132" s="232"/>
      <c r="C132" s="4" t="s">
        <v>135</v>
      </c>
      <c r="D132" s="45">
        <v>243</v>
      </c>
      <c r="E132" s="45">
        <v>243</v>
      </c>
      <c r="F132" s="45">
        <f>SUM(D132:E132)</f>
        <v>486</v>
      </c>
    </row>
    <row r="133" spans="1:6" x14ac:dyDescent="0.25">
      <c r="A133" s="233"/>
      <c r="B133" s="233"/>
      <c r="C133" s="4" t="s">
        <v>136</v>
      </c>
      <c r="D133" s="45">
        <v>244</v>
      </c>
      <c r="E133" s="45">
        <v>237</v>
      </c>
      <c r="F133" s="45">
        <f>SUM(D133:E133)</f>
        <v>481</v>
      </c>
    </row>
    <row r="134" spans="1:6" x14ac:dyDescent="0.25">
      <c r="A134" s="234">
        <v>2</v>
      </c>
      <c r="B134" s="234" t="s">
        <v>37</v>
      </c>
      <c r="C134" s="1">
        <v>4</v>
      </c>
      <c r="D134" s="46">
        <f>SUM(D135:D138)</f>
        <v>651</v>
      </c>
      <c r="E134" s="46">
        <f>SUM(E135:E138)</f>
        <v>643</v>
      </c>
      <c r="F134" s="47">
        <f>SUM(F135:F138)</f>
        <v>1294</v>
      </c>
    </row>
    <row r="135" spans="1:6" x14ac:dyDescent="0.25">
      <c r="A135" s="232"/>
      <c r="B135" s="232"/>
      <c r="C135" s="4" t="s">
        <v>134</v>
      </c>
      <c r="D135" s="45">
        <v>106</v>
      </c>
      <c r="E135" s="45">
        <v>114</v>
      </c>
      <c r="F135" s="45">
        <f>SUM(D135:E135)</f>
        <v>220</v>
      </c>
    </row>
    <row r="136" spans="1:6" x14ac:dyDescent="0.25">
      <c r="A136" s="232"/>
      <c r="B136" s="232"/>
      <c r="C136" s="4" t="s">
        <v>135</v>
      </c>
      <c r="D136" s="45">
        <v>174</v>
      </c>
      <c r="E136" s="45">
        <v>168</v>
      </c>
      <c r="F136" s="45">
        <f>SUM(D136:E136)</f>
        <v>342</v>
      </c>
    </row>
    <row r="137" spans="1:6" x14ac:dyDescent="0.25">
      <c r="A137" s="232"/>
      <c r="B137" s="232"/>
      <c r="C137" s="4" t="s">
        <v>136</v>
      </c>
      <c r="D137" s="45">
        <v>193</v>
      </c>
      <c r="E137" s="45">
        <v>191</v>
      </c>
      <c r="F137" s="45">
        <f>SUM(D137:E137)</f>
        <v>384</v>
      </c>
    </row>
    <row r="138" spans="1:6" x14ac:dyDescent="0.25">
      <c r="A138" s="233"/>
      <c r="B138" s="233"/>
      <c r="C138" s="4" t="s">
        <v>137</v>
      </c>
      <c r="D138" s="45">
        <v>178</v>
      </c>
      <c r="E138" s="45">
        <v>170</v>
      </c>
      <c r="F138" s="45">
        <f>SUM(D138:E138)</f>
        <v>348</v>
      </c>
    </row>
    <row r="139" spans="1:6" x14ac:dyDescent="0.25">
      <c r="A139" s="229">
        <v>3</v>
      </c>
      <c r="B139" s="234" t="s">
        <v>36</v>
      </c>
      <c r="C139" s="1">
        <v>2</v>
      </c>
      <c r="D139" s="46">
        <f>SUM(D140:D141)</f>
        <v>473</v>
      </c>
      <c r="E139" s="46">
        <f>SUM(E140:E141)</f>
        <v>512</v>
      </c>
      <c r="F139" s="47">
        <f>SUM(F140:F141)</f>
        <v>985</v>
      </c>
    </row>
    <row r="140" spans="1:6" x14ac:dyDescent="0.25">
      <c r="A140" s="229"/>
      <c r="B140" s="232"/>
      <c r="C140" s="4" t="s">
        <v>134</v>
      </c>
      <c r="D140" s="45">
        <v>268</v>
      </c>
      <c r="E140" s="45">
        <v>276</v>
      </c>
      <c r="F140" s="45">
        <f>SUM(D140:E140)</f>
        <v>544</v>
      </c>
    </row>
    <row r="141" spans="1:6" x14ac:dyDescent="0.25">
      <c r="A141" s="229"/>
      <c r="B141" s="232"/>
      <c r="C141" s="4" t="s">
        <v>135</v>
      </c>
      <c r="D141" s="45">
        <v>205</v>
      </c>
      <c r="E141" s="45">
        <v>236</v>
      </c>
      <c r="F141" s="45">
        <f>SUM(D141:E141)</f>
        <v>441</v>
      </c>
    </row>
    <row r="142" spans="1:6" x14ac:dyDescent="0.25">
      <c r="A142" s="229">
        <v>4</v>
      </c>
      <c r="B142" s="234" t="s">
        <v>35</v>
      </c>
      <c r="C142" s="1">
        <v>2</v>
      </c>
      <c r="D142" s="46">
        <f>SUM(D143:D144)</f>
        <v>369</v>
      </c>
      <c r="E142" s="46">
        <f>SUM(E143:E144)</f>
        <v>377</v>
      </c>
      <c r="F142" s="46">
        <f>SUM(F143:F144)</f>
        <v>746</v>
      </c>
    </row>
    <row r="143" spans="1:6" x14ac:dyDescent="0.25">
      <c r="A143" s="229"/>
      <c r="B143" s="232"/>
      <c r="C143" s="4" t="s">
        <v>134</v>
      </c>
      <c r="D143" s="45">
        <v>199</v>
      </c>
      <c r="E143" s="45">
        <v>213</v>
      </c>
      <c r="F143" s="45">
        <f>SUM(D143:E143)</f>
        <v>412</v>
      </c>
    </row>
    <row r="144" spans="1:6" x14ac:dyDescent="0.25">
      <c r="A144" s="229"/>
      <c r="B144" s="233"/>
      <c r="C144" s="4" t="s">
        <v>135</v>
      </c>
      <c r="D144" s="45">
        <v>170</v>
      </c>
      <c r="E144" s="45">
        <v>164</v>
      </c>
      <c r="F144" s="45">
        <f>SUM(D144:E144)</f>
        <v>334</v>
      </c>
    </row>
    <row r="145" spans="1:6" x14ac:dyDescent="0.25">
      <c r="A145" s="229">
        <v>5</v>
      </c>
      <c r="B145" s="234" t="s">
        <v>33</v>
      </c>
      <c r="C145" s="1">
        <v>2</v>
      </c>
      <c r="D145" s="46">
        <f>SUM(D146:D147)</f>
        <v>444</v>
      </c>
      <c r="E145" s="46">
        <f>SUM(E146:E147)</f>
        <v>464</v>
      </c>
      <c r="F145" s="47">
        <f>SUM(F146:F147)</f>
        <v>908</v>
      </c>
    </row>
    <row r="146" spans="1:6" x14ac:dyDescent="0.25">
      <c r="A146" s="229"/>
      <c r="B146" s="232"/>
      <c r="C146" s="4" t="s">
        <v>134</v>
      </c>
      <c r="D146" s="45">
        <v>228</v>
      </c>
      <c r="E146" s="45">
        <v>231</v>
      </c>
      <c r="F146" s="45">
        <f>SUM(D146:E146)</f>
        <v>459</v>
      </c>
    </row>
    <row r="147" spans="1:6" x14ac:dyDescent="0.25">
      <c r="A147" s="229"/>
      <c r="B147" s="232"/>
      <c r="C147" s="4" t="s">
        <v>135</v>
      </c>
      <c r="D147" s="45">
        <v>216</v>
      </c>
      <c r="E147" s="45">
        <v>233</v>
      </c>
      <c r="F147" s="45">
        <f>SUM(D147:E147)</f>
        <v>449</v>
      </c>
    </row>
    <row r="148" spans="1:6" x14ac:dyDescent="0.25">
      <c r="A148" s="229">
        <v>6</v>
      </c>
      <c r="B148" s="234" t="s">
        <v>38</v>
      </c>
      <c r="C148" s="1">
        <v>3</v>
      </c>
      <c r="D148" s="46">
        <f>SUM(D149:D151)</f>
        <v>657</v>
      </c>
      <c r="E148" s="46">
        <f>SUM(E149:E151)</f>
        <v>645</v>
      </c>
      <c r="F148" s="47">
        <f>SUM(F149:F151)</f>
        <v>1302</v>
      </c>
    </row>
    <row r="149" spans="1:6" x14ac:dyDescent="0.25">
      <c r="A149" s="229"/>
      <c r="B149" s="232"/>
      <c r="C149" s="4" t="s">
        <v>134</v>
      </c>
      <c r="D149" s="45">
        <v>218</v>
      </c>
      <c r="E149" s="45">
        <v>228</v>
      </c>
      <c r="F149" s="45">
        <f>SUM(D149:E149)</f>
        <v>446</v>
      </c>
    </row>
    <row r="150" spans="1:6" x14ac:dyDescent="0.25">
      <c r="A150" s="229"/>
      <c r="B150" s="232"/>
      <c r="C150" s="4" t="s">
        <v>135</v>
      </c>
      <c r="D150" s="45">
        <v>204</v>
      </c>
      <c r="E150" s="45">
        <v>190</v>
      </c>
      <c r="F150" s="45">
        <f>SUM(D150:E150)</f>
        <v>394</v>
      </c>
    </row>
    <row r="151" spans="1:6" x14ac:dyDescent="0.25">
      <c r="A151" s="229"/>
      <c r="B151" s="232"/>
      <c r="C151" s="4" t="s">
        <v>136</v>
      </c>
      <c r="D151" s="45">
        <v>235</v>
      </c>
      <c r="E151" s="45">
        <v>227</v>
      </c>
      <c r="F151" s="45">
        <f>SUM(D151:E151)</f>
        <v>462</v>
      </c>
    </row>
    <row r="152" spans="1:6" x14ac:dyDescent="0.25">
      <c r="A152" s="229">
        <v>7</v>
      </c>
      <c r="B152" s="234" t="s">
        <v>34</v>
      </c>
      <c r="C152" s="1">
        <v>3</v>
      </c>
      <c r="D152" s="46">
        <f>SUM(D153:D155)</f>
        <v>736</v>
      </c>
      <c r="E152" s="46">
        <f>SUM(E153:E155)</f>
        <v>740</v>
      </c>
      <c r="F152" s="47">
        <f>SUM(F153:F155)</f>
        <v>1476</v>
      </c>
    </row>
    <row r="153" spans="1:6" x14ac:dyDescent="0.25">
      <c r="A153" s="229"/>
      <c r="B153" s="232"/>
      <c r="C153" s="4" t="s">
        <v>134</v>
      </c>
      <c r="D153" s="45">
        <v>216</v>
      </c>
      <c r="E153" s="45">
        <v>242</v>
      </c>
      <c r="F153" s="45">
        <f>SUM(D153:E153)</f>
        <v>458</v>
      </c>
    </row>
    <row r="154" spans="1:6" x14ac:dyDescent="0.25">
      <c r="A154" s="229"/>
      <c r="B154" s="232"/>
      <c r="C154" s="4" t="s">
        <v>135</v>
      </c>
      <c r="D154" s="45">
        <v>275</v>
      </c>
      <c r="E154" s="45">
        <v>255</v>
      </c>
      <c r="F154" s="45">
        <f>SUM(D154:E154)</f>
        <v>530</v>
      </c>
    </row>
    <row r="155" spans="1:6" ht="15.75" thickBot="1" x14ac:dyDescent="0.3">
      <c r="A155" s="229"/>
      <c r="B155" s="233"/>
      <c r="C155" s="4" t="s">
        <v>136</v>
      </c>
      <c r="D155" s="45">
        <v>245</v>
      </c>
      <c r="E155" s="45">
        <v>243</v>
      </c>
      <c r="F155" s="45">
        <f>SUM(D155:E155)</f>
        <v>488</v>
      </c>
    </row>
    <row r="156" spans="1:6" ht="16.5" thickTop="1" thickBot="1" x14ac:dyDescent="0.3">
      <c r="A156" s="236" t="s">
        <v>39</v>
      </c>
      <c r="B156" s="236"/>
      <c r="C156" s="13">
        <f>SUM(C157+C165+C169+C172+C178+C183+C189+C195+C199+C203+C208+C211+C215+C223+C226)</f>
        <v>57</v>
      </c>
      <c r="D156" s="13">
        <f t="shared" ref="D156:E156" si="3">SUM(D157+D165+D169+D172+D178+D183+D189+D195+D199+D203+D208+D211+D215+D223+D226)</f>
        <v>12939</v>
      </c>
      <c r="E156" s="13">
        <f t="shared" si="3"/>
        <v>12574</v>
      </c>
      <c r="F156" s="13">
        <f>SUM(F157+F165+F169+F172+F178+F183+F189+F195+F199+F203+F208+F211+F215+F223+F226)</f>
        <v>25513</v>
      </c>
    </row>
    <row r="157" spans="1:6" ht="15.75" thickTop="1" x14ac:dyDescent="0.25">
      <c r="A157" s="231">
        <v>1</v>
      </c>
      <c r="B157" s="229" t="s">
        <v>39</v>
      </c>
      <c r="C157" s="6">
        <v>7</v>
      </c>
      <c r="D157" s="15">
        <f>SUM(D158:D164)</f>
        <v>1239</v>
      </c>
      <c r="E157" s="15">
        <f>SUM(E158:E164)</f>
        <v>1319</v>
      </c>
      <c r="F157" s="15">
        <f>SUM(F158:F164)</f>
        <v>2558</v>
      </c>
    </row>
    <row r="158" spans="1:6" x14ac:dyDescent="0.25">
      <c r="A158" s="232"/>
      <c r="B158" s="229"/>
      <c r="C158" s="10" t="s">
        <v>134</v>
      </c>
      <c r="D158" s="21">
        <v>148</v>
      </c>
      <c r="E158" s="21">
        <v>154</v>
      </c>
      <c r="F158" s="5">
        <f t="shared" ref="F158:F164" si="4">SUM(D158:E158)</f>
        <v>302</v>
      </c>
    </row>
    <row r="159" spans="1:6" x14ac:dyDescent="0.25">
      <c r="A159" s="232"/>
      <c r="B159" s="229"/>
      <c r="C159" s="10" t="s">
        <v>135</v>
      </c>
      <c r="D159" s="21">
        <v>177</v>
      </c>
      <c r="E159" s="21">
        <v>196</v>
      </c>
      <c r="F159" s="5">
        <f t="shared" si="4"/>
        <v>373</v>
      </c>
    </row>
    <row r="160" spans="1:6" x14ac:dyDescent="0.25">
      <c r="A160" s="232"/>
      <c r="B160" s="229"/>
      <c r="C160" s="10" t="s">
        <v>136</v>
      </c>
      <c r="D160" s="21">
        <v>218</v>
      </c>
      <c r="E160" s="21">
        <v>241</v>
      </c>
      <c r="F160" s="5">
        <f t="shared" si="4"/>
        <v>459</v>
      </c>
    </row>
    <row r="161" spans="1:6" x14ac:dyDescent="0.25">
      <c r="A161" s="232"/>
      <c r="B161" s="229"/>
      <c r="C161" s="10" t="s">
        <v>137</v>
      </c>
      <c r="D161" s="21">
        <v>172</v>
      </c>
      <c r="E161" s="21">
        <v>186</v>
      </c>
      <c r="F161" s="5">
        <f t="shared" si="4"/>
        <v>358</v>
      </c>
    </row>
    <row r="162" spans="1:6" x14ac:dyDescent="0.25">
      <c r="A162" s="232"/>
      <c r="B162" s="229"/>
      <c r="C162" s="10" t="s">
        <v>138</v>
      </c>
      <c r="D162" s="21">
        <v>124</v>
      </c>
      <c r="E162" s="21">
        <v>128</v>
      </c>
      <c r="F162" s="5">
        <f t="shared" si="4"/>
        <v>252</v>
      </c>
    </row>
    <row r="163" spans="1:6" x14ac:dyDescent="0.25">
      <c r="A163" s="232"/>
      <c r="B163" s="229"/>
      <c r="C163" s="10" t="s">
        <v>139</v>
      </c>
      <c r="D163" s="21">
        <v>162</v>
      </c>
      <c r="E163" s="21">
        <v>178</v>
      </c>
      <c r="F163" s="5">
        <f t="shared" si="4"/>
        <v>340</v>
      </c>
    </row>
    <row r="164" spans="1:6" x14ac:dyDescent="0.25">
      <c r="A164" s="233"/>
      <c r="B164" s="229"/>
      <c r="C164" s="10" t="s">
        <v>140</v>
      </c>
      <c r="D164" s="21">
        <v>238</v>
      </c>
      <c r="E164" s="21">
        <v>236</v>
      </c>
      <c r="F164" s="5">
        <f t="shared" si="4"/>
        <v>474</v>
      </c>
    </row>
    <row r="165" spans="1:6" x14ac:dyDescent="0.25">
      <c r="A165" s="234">
        <v>2</v>
      </c>
      <c r="B165" s="229" t="s">
        <v>40</v>
      </c>
      <c r="C165" s="6">
        <v>3</v>
      </c>
      <c r="D165" s="15">
        <f>SUM(D166:D168)</f>
        <v>763</v>
      </c>
      <c r="E165" s="15">
        <f>SUM(E166:E168)</f>
        <v>717</v>
      </c>
      <c r="F165" s="15">
        <f>SUM(F166:F168)</f>
        <v>1480</v>
      </c>
    </row>
    <row r="166" spans="1:6" x14ac:dyDescent="0.25">
      <c r="A166" s="232"/>
      <c r="B166" s="229"/>
      <c r="C166" s="10" t="s">
        <v>134</v>
      </c>
      <c r="D166" s="21">
        <v>247</v>
      </c>
      <c r="E166" s="21">
        <v>197</v>
      </c>
      <c r="F166" s="5">
        <f>SUM(D166:E166)</f>
        <v>444</v>
      </c>
    </row>
    <row r="167" spans="1:6" x14ac:dyDescent="0.25">
      <c r="A167" s="232"/>
      <c r="B167" s="229"/>
      <c r="C167" s="10" t="s">
        <v>135</v>
      </c>
      <c r="D167" s="21">
        <v>282</v>
      </c>
      <c r="E167" s="21">
        <v>278</v>
      </c>
      <c r="F167" s="5">
        <f>SUM(D167:E167)</f>
        <v>560</v>
      </c>
    </row>
    <row r="168" spans="1:6" x14ac:dyDescent="0.25">
      <c r="A168" s="232"/>
      <c r="B168" s="229"/>
      <c r="C168" s="10" t="s">
        <v>136</v>
      </c>
      <c r="D168" s="21">
        <v>234</v>
      </c>
      <c r="E168" s="21">
        <v>242</v>
      </c>
      <c r="F168" s="5">
        <f>SUM(D168:E168)</f>
        <v>476</v>
      </c>
    </row>
    <row r="169" spans="1:6" x14ac:dyDescent="0.25">
      <c r="A169" s="234">
        <v>3</v>
      </c>
      <c r="B169" s="229" t="s">
        <v>41</v>
      </c>
      <c r="C169" s="6">
        <v>2</v>
      </c>
      <c r="D169" s="15">
        <f>SUM(D170:D171)</f>
        <v>599</v>
      </c>
      <c r="E169" s="15">
        <f>SUM(E170:E171)</f>
        <v>580</v>
      </c>
      <c r="F169" s="15">
        <f>SUM(F170:F171)</f>
        <v>1179</v>
      </c>
    </row>
    <row r="170" spans="1:6" x14ac:dyDescent="0.25">
      <c r="A170" s="232"/>
      <c r="B170" s="229"/>
      <c r="C170" s="10" t="s">
        <v>134</v>
      </c>
      <c r="D170" s="21">
        <v>337</v>
      </c>
      <c r="E170" s="21">
        <v>344</v>
      </c>
      <c r="F170" s="5">
        <f>SUM(D170:E170)</f>
        <v>681</v>
      </c>
    </row>
    <row r="171" spans="1:6" x14ac:dyDescent="0.25">
      <c r="A171" s="232"/>
      <c r="B171" s="229"/>
      <c r="C171" s="10" t="s">
        <v>135</v>
      </c>
      <c r="D171" s="21">
        <v>262</v>
      </c>
      <c r="E171" s="21">
        <v>236</v>
      </c>
      <c r="F171" s="5">
        <f>SUM(D171:E171)</f>
        <v>498</v>
      </c>
    </row>
    <row r="172" spans="1:6" x14ac:dyDescent="0.25">
      <c r="A172" s="234">
        <v>4</v>
      </c>
      <c r="B172" s="229" t="s">
        <v>42</v>
      </c>
      <c r="C172" s="6">
        <v>5</v>
      </c>
      <c r="D172" s="15">
        <f>SUM(D173:D177)</f>
        <v>1299</v>
      </c>
      <c r="E172" s="15">
        <f>SUM(E173:E177)</f>
        <v>1278</v>
      </c>
      <c r="F172" s="15">
        <f>SUM(F173:F177)</f>
        <v>2577</v>
      </c>
    </row>
    <row r="173" spans="1:6" x14ac:dyDescent="0.25">
      <c r="A173" s="232"/>
      <c r="B173" s="229"/>
      <c r="C173" s="10" t="s">
        <v>134</v>
      </c>
      <c r="D173" s="21">
        <v>205</v>
      </c>
      <c r="E173" s="21">
        <v>195</v>
      </c>
      <c r="F173" s="5">
        <f>SUM(D173:E173)</f>
        <v>400</v>
      </c>
    </row>
    <row r="174" spans="1:6" x14ac:dyDescent="0.25">
      <c r="A174" s="232"/>
      <c r="B174" s="229"/>
      <c r="C174" s="10" t="s">
        <v>135</v>
      </c>
      <c r="D174" s="21">
        <v>317</v>
      </c>
      <c r="E174" s="21">
        <v>322</v>
      </c>
      <c r="F174" s="5">
        <f>SUM(D174:E174)</f>
        <v>639</v>
      </c>
    </row>
    <row r="175" spans="1:6" x14ac:dyDescent="0.25">
      <c r="A175" s="232"/>
      <c r="B175" s="229"/>
      <c r="C175" s="10" t="s">
        <v>136</v>
      </c>
      <c r="D175" s="21">
        <v>280</v>
      </c>
      <c r="E175" s="21">
        <v>276</v>
      </c>
      <c r="F175" s="5">
        <f>SUM(D175:E175)</f>
        <v>556</v>
      </c>
    </row>
    <row r="176" spans="1:6" x14ac:dyDescent="0.25">
      <c r="A176" s="232"/>
      <c r="B176" s="229"/>
      <c r="C176" s="10" t="s">
        <v>137</v>
      </c>
      <c r="D176" s="21">
        <v>249</v>
      </c>
      <c r="E176" s="21">
        <v>239</v>
      </c>
      <c r="F176" s="5">
        <f>SUM(D176:E176)</f>
        <v>488</v>
      </c>
    </row>
    <row r="177" spans="1:6" x14ac:dyDescent="0.25">
      <c r="A177" s="233"/>
      <c r="B177" s="229"/>
      <c r="C177" s="10" t="s">
        <v>138</v>
      </c>
      <c r="D177" s="21">
        <v>248</v>
      </c>
      <c r="E177" s="21">
        <v>246</v>
      </c>
      <c r="F177" s="5">
        <f>SUM(D177:E177)</f>
        <v>494</v>
      </c>
    </row>
    <row r="178" spans="1:6" x14ac:dyDescent="0.25">
      <c r="A178" s="234">
        <v>5</v>
      </c>
      <c r="B178" s="229" t="s">
        <v>43</v>
      </c>
      <c r="C178" s="6">
        <v>4</v>
      </c>
      <c r="D178" s="15">
        <f>SUM(D179:D182)</f>
        <v>1018</v>
      </c>
      <c r="E178" s="15">
        <f>SUM(E179:E182)</f>
        <v>991</v>
      </c>
      <c r="F178" s="15">
        <f>SUM(F179:F182)</f>
        <v>2009</v>
      </c>
    </row>
    <row r="179" spans="1:6" x14ac:dyDescent="0.25">
      <c r="A179" s="232"/>
      <c r="B179" s="229"/>
      <c r="C179" s="10" t="s">
        <v>134</v>
      </c>
      <c r="D179" s="21">
        <v>300</v>
      </c>
      <c r="E179" s="21">
        <v>310</v>
      </c>
      <c r="F179" s="5">
        <f>SUM(D179:E179)</f>
        <v>610</v>
      </c>
    </row>
    <row r="180" spans="1:6" x14ac:dyDescent="0.25">
      <c r="A180" s="232"/>
      <c r="B180" s="229"/>
      <c r="C180" s="10" t="s">
        <v>135</v>
      </c>
      <c r="D180" s="21">
        <v>296</v>
      </c>
      <c r="E180" s="21">
        <v>280</v>
      </c>
      <c r="F180" s="5">
        <f>SUM(D180:E180)</f>
        <v>576</v>
      </c>
    </row>
    <row r="181" spans="1:6" x14ac:dyDescent="0.25">
      <c r="A181" s="232"/>
      <c r="B181" s="229"/>
      <c r="C181" s="10" t="s">
        <v>136</v>
      </c>
      <c r="D181" s="21">
        <v>239</v>
      </c>
      <c r="E181" s="21">
        <v>229</v>
      </c>
      <c r="F181" s="5">
        <f>SUM(D181:E181)</f>
        <v>468</v>
      </c>
    </row>
    <row r="182" spans="1:6" x14ac:dyDescent="0.25">
      <c r="A182" s="233"/>
      <c r="B182" s="229"/>
      <c r="C182" s="10" t="s">
        <v>137</v>
      </c>
      <c r="D182" s="21">
        <v>183</v>
      </c>
      <c r="E182" s="21">
        <v>172</v>
      </c>
      <c r="F182" s="5">
        <f>SUM(D182:E182)</f>
        <v>355</v>
      </c>
    </row>
    <row r="183" spans="1:6" x14ac:dyDescent="0.25">
      <c r="A183" s="234">
        <v>6</v>
      </c>
      <c r="B183" s="234" t="s">
        <v>44</v>
      </c>
      <c r="C183" s="6">
        <v>5</v>
      </c>
      <c r="D183" s="3">
        <f>SUM(D184:D188)</f>
        <v>1257</v>
      </c>
      <c r="E183" s="3">
        <f>SUM(E184:E188)</f>
        <v>1208</v>
      </c>
      <c r="F183" s="15">
        <f>SUM(F184:F188)</f>
        <v>2465</v>
      </c>
    </row>
    <row r="184" spans="1:6" x14ac:dyDescent="0.25">
      <c r="A184" s="232"/>
      <c r="B184" s="232"/>
      <c r="C184" s="10" t="s">
        <v>134</v>
      </c>
      <c r="D184" s="21">
        <v>311</v>
      </c>
      <c r="E184" s="21">
        <v>307</v>
      </c>
      <c r="F184" s="5">
        <f>SUM(D184:E184)</f>
        <v>618</v>
      </c>
    </row>
    <row r="185" spans="1:6" x14ac:dyDescent="0.25">
      <c r="A185" s="232"/>
      <c r="B185" s="232"/>
      <c r="C185" s="10" t="s">
        <v>135</v>
      </c>
      <c r="D185" s="21">
        <v>259</v>
      </c>
      <c r="E185" s="21">
        <v>246</v>
      </c>
      <c r="F185" s="5">
        <f>SUM(D185:E185)</f>
        <v>505</v>
      </c>
    </row>
    <row r="186" spans="1:6" x14ac:dyDescent="0.25">
      <c r="A186" s="232"/>
      <c r="B186" s="232"/>
      <c r="C186" s="10" t="s">
        <v>136</v>
      </c>
      <c r="D186" s="21">
        <v>245</v>
      </c>
      <c r="E186" s="21">
        <v>246</v>
      </c>
      <c r="F186" s="5">
        <f>SUM(D186:E186)</f>
        <v>491</v>
      </c>
    </row>
    <row r="187" spans="1:6" x14ac:dyDescent="0.25">
      <c r="A187" s="232"/>
      <c r="B187" s="232"/>
      <c r="C187" s="10" t="s">
        <v>137</v>
      </c>
      <c r="D187" s="21">
        <v>247</v>
      </c>
      <c r="E187" s="21">
        <v>215</v>
      </c>
      <c r="F187" s="5">
        <f>SUM(D187:E187)</f>
        <v>462</v>
      </c>
    </row>
    <row r="188" spans="1:6" x14ac:dyDescent="0.25">
      <c r="A188" s="233"/>
      <c r="B188" s="233"/>
      <c r="C188" s="10" t="s">
        <v>138</v>
      </c>
      <c r="D188" s="21">
        <v>195</v>
      </c>
      <c r="E188" s="21">
        <v>194</v>
      </c>
      <c r="F188" s="5">
        <f>SUM(D188:E188)</f>
        <v>389</v>
      </c>
    </row>
    <row r="189" spans="1:6" x14ac:dyDescent="0.25">
      <c r="A189" s="234">
        <v>7</v>
      </c>
      <c r="B189" s="234" t="s">
        <v>45</v>
      </c>
      <c r="C189" s="6">
        <v>5</v>
      </c>
      <c r="D189" s="3">
        <f>SUM(D190:D194)</f>
        <v>1133</v>
      </c>
      <c r="E189" s="3">
        <f>SUM(E190:E194)</f>
        <v>1084</v>
      </c>
      <c r="F189" s="15">
        <f>SUM(F190:F194)</f>
        <v>2217</v>
      </c>
    </row>
    <row r="190" spans="1:6" x14ac:dyDescent="0.25">
      <c r="A190" s="232"/>
      <c r="B190" s="232"/>
      <c r="C190" s="10" t="s">
        <v>134</v>
      </c>
      <c r="D190" s="21">
        <v>350</v>
      </c>
      <c r="E190" s="21">
        <v>336</v>
      </c>
      <c r="F190" s="5">
        <f>SUM(D190:E190)</f>
        <v>686</v>
      </c>
    </row>
    <row r="191" spans="1:6" x14ac:dyDescent="0.25">
      <c r="A191" s="232"/>
      <c r="B191" s="232"/>
      <c r="C191" s="10" t="s">
        <v>135</v>
      </c>
      <c r="D191" s="21">
        <v>192</v>
      </c>
      <c r="E191" s="21">
        <v>187</v>
      </c>
      <c r="F191" s="5">
        <f>SUM(D191:E191)</f>
        <v>379</v>
      </c>
    </row>
    <row r="192" spans="1:6" x14ac:dyDescent="0.25">
      <c r="A192" s="232"/>
      <c r="B192" s="232"/>
      <c r="C192" s="10" t="s">
        <v>136</v>
      </c>
      <c r="D192" s="21">
        <v>201</v>
      </c>
      <c r="E192" s="21">
        <v>188</v>
      </c>
      <c r="F192" s="5">
        <f>SUM(D192:E192)</f>
        <v>389</v>
      </c>
    </row>
    <row r="193" spans="1:6" x14ac:dyDescent="0.25">
      <c r="A193" s="232"/>
      <c r="B193" s="232"/>
      <c r="C193" s="10" t="s">
        <v>137</v>
      </c>
      <c r="D193" s="21">
        <v>207</v>
      </c>
      <c r="E193" s="21">
        <v>198</v>
      </c>
      <c r="F193" s="5">
        <f>SUM(D193:E193)</f>
        <v>405</v>
      </c>
    </row>
    <row r="194" spans="1:6" x14ac:dyDescent="0.25">
      <c r="A194" s="233"/>
      <c r="B194" s="233"/>
      <c r="C194" s="10" t="s">
        <v>138</v>
      </c>
      <c r="D194" s="21">
        <v>183</v>
      </c>
      <c r="E194" s="21">
        <v>175</v>
      </c>
      <c r="F194" s="5">
        <f>SUM(D194:E194)</f>
        <v>358</v>
      </c>
    </row>
    <row r="195" spans="1:6" x14ac:dyDescent="0.25">
      <c r="A195" s="234">
        <v>8</v>
      </c>
      <c r="B195" s="229" t="s">
        <v>46</v>
      </c>
      <c r="C195" s="6">
        <v>3</v>
      </c>
      <c r="D195" s="3">
        <f>SUM(D196:D198)</f>
        <v>542</v>
      </c>
      <c r="E195" s="3">
        <f>SUM(E196:E198)</f>
        <v>570</v>
      </c>
      <c r="F195" s="15">
        <f>SUM(F196:F198)</f>
        <v>1112</v>
      </c>
    </row>
    <row r="196" spans="1:6" x14ac:dyDescent="0.25">
      <c r="A196" s="232"/>
      <c r="B196" s="229"/>
      <c r="C196" s="10" t="s">
        <v>134</v>
      </c>
      <c r="D196" s="21">
        <v>170</v>
      </c>
      <c r="E196" s="21">
        <v>206</v>
      </c>
      <c r="F196" s="5">
        <f>SUM(D196:E196)</f>
        <v>376</v>
      </c>
    </row>
    <row r="197" spans="1:6" x14ac:dyDescent="0.25">
      <c r="A197" s="232"/>
      <c r="B197" s="229"/>
      <c r="C197" s="10" t="s">
        <v>135</v>
      </c>
      <c r="D197" s="21">
        <v>198</v>
      </c>
      <c r="E197" s="21">
        <v>201</v>
      </c>
      <c r="F197" s="5">
        <f>SUM(D197:E197)</f>
        <v>399</v>
      </c>
    </row>
    <row r="198" spans="1:6" x14ac:dyDescent="0.25">
      <c r="A198" s="232"/>
      <c r="B198" s="229"/>
      <c r="C198" s="10" t="s">
        <v>136</v>
      </c>
      <c r="D198" s="21">
        <v>174</v>
      </c>
      <c r="E198" s="21">
        <v>163</v>
      </c>
      <c r="F198" s="5">
        <f>SUM(D198:E198)</f>
        <v>337</v>
      </c>
    </row>
    <row r="199" spans="1:6" x14ac:dyDescent="0.25">
      <c r="A199" s="234">
        <v>9</v>
      </c>
      <c r="B199" s="234" t="s">
        <v>47</v>
      </c>
      <c r="C199" s="6">
        <v>3</v>
      </c>
      <c r="D199" s="3">
        <f>SUM(D200:D202)</f>
        <v>536</v>
      </c>
      <c r="E199" s="3">
        <f>SUM(E200:E202)</f>
        <v>476</v>
      </c>
      <c r="F199" s="3">
        <f>SUM(F200:F202)</f>
        <v>1012</v>
      </c>
    </row>
    <row r="200" spans="1:6" x14ac:dyDescent="0.25">
      <c r="A200" s="232"/>
      <c r="B200" s="232"/>
      <c r="C200" s="10" t="s">
        <v>134</v>
      </c>
      <c r="D200" s="21">
        <v>207</v>
      </c>
      <c r="E200" s="21">
        <v>196</v>
      </c>
      <c r="F200" s="5">
        <f>SUM(D200:E200)</f>
        <v>403</v>
      </c>
    </row>
    <row r="201" spans="1:6" x14ac:dyDescent="0.25">
      <c r="A201" s="232"/>
      <c r="B201" s="232"/>
      <c r="C201" s="10" t="s">
        <v>135</v>
      </c>
      <c r="D201" s="21">
        <v>205</v>
      </c>
      <c r="E201" s="21">
        <v>157</v>
      </c>
      <c r="F201" s="5">
        <f>SUM(D201:E201)</f>
        <v>362</v>
      </c>
    </row>
    <row r="202" spans="1:6" x14ac:dyDescent="0.25">
      <c r="A202" s="233"/>
      <c r="B202" s="233"/>
      <c r="C202" s="10" t="s">
        <v>136</v>
      </c>
      <c r="D202" s="21">
        <v>124</v>
      </c>
      <c r="E202" s="21">
        <v>123</v>
      </c>
      <c r="F202" s="5">
        <f>SUM(D202:E202)</f>
        <v>247</v>
      </c>
    </row>
    <row r="203" spans="1:6" x14ac:dyDescent="0.25">
      <c r="A203" s="234">
        <v>10</v>
      </c>
      <c r="B203" s="234" t="s">
        <v>48</v>
      </c>
      <c r="C203" s="6">
        <v>4</v>
      </c>
      <c r="D203" s="3">
        <f>SUM(D204:D207)</f>
        <v>786</v>
      </c>
      <c r="E203" s="3">
        <f>SUM(E204:E207)</f>
        <v>775</v>
      </c>
      <c r="F203" s="15">
        <f>SUM(F204:F207)</f>
        <v>1561</v>
      </c>
    </row>
    <row r="204" spans="1:6" x14ac:dyDescent="0.25">
      <c r="A204" s="232"/>
      <c r="B204" s="232"/>
      <c r="C204" s="10" t="s">
        <v>134</v>
      </c>
      <c r="D204" s="21">
        <v>234</v>
      </c>
      <c r="E204" s="21">
        <v>252</v>
      </c>
      <c r="F204" s="5">
        <f>SUM(D204:E204)</f>
        <v>486</v>
      </c>
    </row>
    <row r="205" spans="1:6" x14ac:dyDescent="0.25">
      <c r="A205" s="232"/>
      <c r="B205" s="232"/>
      <c r="C205" s="10" t="s">
        <v>135</v>
      </c>
      <c r="D205" s="21">
        <v>194</v>
      </c>
      <c r="E205" s="21">
        <v>194</v>
      </c>
      <c r="F205" s="5">
        <f>SUM(D205:E205)</f>
        <v>388</v>
      </c>
    </row>
    <row r="206" spans="1:6" x14ac:dyDescent="0.25">
      <c r="A206" s="232"/>
      <c r="B206" s="232"/>
      <c r="C206" s="10" t="s">
        <v>136</v>
      </c>
      <c r="D206" s="21">
        <v>272</v>
      </c>
      <c r="E206" s="21">
        <v>248</v>
      </c>
      <c r="F206" s="5">
        <f>SUM(D206:E206)</f>
        <v>520</v>
      </c>
    </row>
    <row r="207" spans="1:6" x14ac:dyDescent="0.25">
      <c r="A207" s="233"/>
      <c r="B207" s="233"/>
      <c r="C207" s="10" t="s">
        <v>137</v>
      </c>
      <c r="D207" s="21">
        <v>86</v>
      </c>
      <c r="E207" s="21">
        <v>81</v>
      </c>
      <c r="F207" s="5">
        <f>SUM(D207:E207)</f>
        <v>167</v>
      </c>
    </row>
    <row r="208" spans="1:6" x14ac:dyDescent="0.25">
      <c r="A208" s="234">
        <v>11</v>
      </c>
      <c r="B208" s="229" t="s">
        <v>49</v>
      </c>
      <c r="C208" s="6">
        <v>2</v>
      </c>
      <c r="D208" s="15">
        <f>SUM(D209:D210)</f>
        <v>299</v>
      </c>
      <c r="E208" s="15">
        <f>SUM(E209:E210)</f>
        <v>312</v>
      </c>
      <c r="F208" s="15">
        <f>SUM(F209:F210)</f>
        <v>611</v>
      </c>
    </row>
    <row r="209" spans="1:6" x14ac:dyDescent="0.25">
      <c r="A209" s="232"/>
      <c r="B209" s="229"/>
      <c r="C209" s="10" t="s">
        <v>134</v>
      </c>
      <c r="D209" s="21">
        <v>151</v>
      </c>
      <c r="E209" s="21">
        <v>163</v>
      </c>
      <c r="F209" s="5">
        <f t="shared" ref="F209:F210" si="5">SUM(D209:E209)</f>
        <v>314</v>
      </c>
    </row>
    <row r="210" spans="1:6" x14ac:dyDescent="0.25">
      <c r="A210" s="232"/>
      <c r="B210" s="229"/>
      <c r="C210" s="10" t="s">
        <v>135</v>
      </c>
      <c r="D210" s="21">
        <v>148</v>
      </c>
      <c r="E210" s="21">
        <v>149</v>
      </c>
      <c r="F210" s="5">
        <f t="shared" si="5"/>
        <v>297</v>
      </c>
    </row>
    <row r="211" spans="1:6" x14ac:dyDescent="0.25">
      <c r="A211" s="234">
        <v>12</v>
      </c>
      <c r="B211" s="234" t="s">
        <v>50</v>
      </c>
      <c r="C211" s="6">
        <v>3</v>
      </c>
      <c r="D211" s="3">
        <f>SUM(D212:D214)</f>
        <v>707</v>
      </c>
      <c r="E211" s="3">
        <f>SUM(E212:E214)</f>
        <v>622</v>
      </c>
      <c r="F211" s="3">
        <f>SUM(F212:F214)</f>
        <v>1329</v>
      </c>
    </row>
    <row r="212" spans="1:6" x14ac:dyDescent="0.25">
      <c r="A212" s="232"/>
      <c r="B212" s="232"/>
      <c r="C212" s="10" t="s">
        <v>134</v>
      </c>
      <c r="D212" s="21">
        <v>154</v>
      </c>
      <c r="E212" s="21">
        <v>131</v>
      </c>
      <c r="F212" s="5">
        <f>SUM(D212:E212)</f>
        <v>285</v>
      </c>
    </row>
    <row r="213" spans="1:6" x14ac:dyDescent="0.25">
      <c r="A213" s="232"/>
      <c r="B213" s="232"/>
      <c r="C213" s="10" t="s">
        <v>135</v>
      </c>
      <c r="D213" s="21">
        <v>283</v>
      </c>
      <c r="E213" s="21">
        <v>256</v>
      </c>
      <c r="F213" s="5">
        <f>SUM(D213:E213)</f>
        <v>539</v>
      </c>
    </row>
    <row r="214" spans="1:6" x14ac:dyDescent="0.25">
      <c r="A214" s="232"/>
      <c r="B214" s="233"/>
      <c r="C214" s="10" t="s">
        <v>136</v>
      </c>
      <c r="D214" s="21">
        <v>270</v>
      </c>
      <c r="E214" s="21">
        <v>235</v>
      </c>
      <c r="F214" s="5">
        <f>SUM(D214:E214)</f>
        <v>505</v>
      </c>
    </row>
    <row r="215" spans="1:6" x14ac:dyDescent="0.25">
      <c r="A215" s="232">
        <v>13</v>
      </c>
      <c r="B215" s="234" t="s">
        <v>51</v>
      </c>
      <c r="C215" s="6">
        <v>7</v>
      </c>
      <c r="D215" s="3">
        <f>SUM(D216:D222)</f>
        <v>1859</v>
      </c>
      <c r="E215" s="3">
        <f>SUM(E216:E222)</f>
        <v>1821</v>
      </c>
      <c r="F215" s="15">
        <f>SUM(F216:F222)</f>
        <v>3680</v>
      </c>
    </row>
    <row r="216" spans="1:6" x14ac:dyDescent="0.25">
      <c r="A216" s="232"/>
      <c r="B216" s="232"/>
      <c r="C216" s="10" t="s">
        <v>134</v>
      </c>
      <c r="D216" s="21">
        <v>211</v>
      </c>
      <c r="E216" s="21">
        <v>197</v>
      </c>
      <c r="F216" s="5">
        <f>SUM(D216:E216)</f>
        <v>408</v>
      </c>
    </row>
    <row r="217" spans="1:6" x14ac:dyDescent="0.25">
      <c r="A217" s="232"/>
      <c r="B217" s="232"/>
      <c r="C217" s="31" t="s">
        <v>135</v>
      </c>
      <c r="D217" s="26">
        <v>246</v>
      </c>
      <c r="E217" s="26">
        <v>258</v>
      </c>
      <c r="F217" s="27">
        <f>SUM(D217:E217)</f>
        <v>504</v>
      </c>
    </row>
    <row r="218" spans="1:6" x14ac:dyDescent="0.25">
      <c r="A218" s="232"/>
      <c r="B218" s="232"/>
      <c r="C218" s="10" t="s">
        <v>136</v>
      </c>
      <c r="D218" s="21">
        <v>295</v>
      </c>
      <c r="E218" s="21">
        <v>281</v>
      </c>
      <c r="F218" s="5">
        <f t="shared" ref="F218:F222" si="6">SUM(D218:E218)</f>
        <v>576</v>
      </c>
    </row>
    <row r="219" spans="1:6" x14ac:dyDescent="0.25">
      <c r="A219" s="232"/>
      <c r="B219" s="232"/>
      <c r="C219" s="31" t="s">
        <v>137</v>
      </c>
      <c r="D219" s="26">
        <v>325</v>
      </c>
      <c r="E219" s="26">
        <v>317</v>
      </c>
      <c r="F219" s="27">
        <f t="shared" si="6"/>
        <v>642</v>
      </c>
    </row>
    <row r="220" spans="1:6" x14ac:dyDescent="0.25">
      <c r="A220" s="232"/>
      <c r="B220" s="232"/>
      <c r="C220" s="10" t="s">
        <v>138</v>
      </c>
      <c r="D220" s="21">
        <v>292</v>
      </c>
      <c r="E220" s="21">
        <v>285</v>
      </c>
      <c r="F220" s="5">
        <f t="shared" si="6"/>
        <v>577</v>
      </c>
    </row>
    <row r="221" spans="1:6" x14ac:dyDescent="0.25">
      <c r="A221" s="232"/>
      <c r="B221" s="232"/>
      <c r="C221" s="31" t="s">
        <v>139</v>
      </c>
      <c r="D221" s="26">
        <v>228</v>
      </c>
      <c r="E221" s="26">
        <v>217</v>
      </c>
      <c r="F221" s="27">
        <f t="shared" si="6"/>
        <v>445</v>
      </c>
    </row>
    <row r="222" spans="1:6" x14ac:dyDescent="0.25">
      <c r="A222" s="232"/>
      <c r="B222" s="233"/>
      <c r="C222" s="10" t="s">
        <v>140</v>
      </c>
      <c r="D222" s="21">
        <v>262</v>
      </c>
      <c r="E222" s="21">
        <v>266</v>
      </c>
      <c r="F222" s="5">
        <f t="shared" si="6"/>
        <v>528</v>
      </c>
    </row>
    <row r="223" spans="1:6" x14ac:dyDescent="0.25">
      <c r="A223" s="234">
        <v>14</v>
      </c>
      <c r="B223" s="229" t="s">
        <v>147</v>
      </c>
      <c r="C223" s="6">
        <v>2</v>
      </c>
      <c r="D223" s="15">
        <f>SUM(D224:D225)</f>
        <v>339</v>
      </c>
      <c r="E223" s="15">
        <f>SUM(E224:E225)</f>
        <v>331</v>
      </c>
      <c r="F223" s="15">
        <f>SUM(F224:F225)</f>
        <v>670</v>
      </c>
    </row>
    <row r="224" spans="1:6" x14ac:dyDescent="0.25">
      <c r="A224" s="232"/>
      <c r="B224" s="229"/>
      <c r="C224" s="10" t="s">
        <v>134</v>
      </c>
      <c r="D224" s="21">
        <v>164</v>
      </c>
      <c r="E224" s="21">
        <v>162</v>
      </c>
      <c r="F224" s="5">
        <f t="shared" ref="F224:F225" si="7">SUM(D224:E224)</f>
        <v>326</v>
      </c>
    </row>
    <row r="225" spans="1:6" x14ac:dyDescent="0.25">
      <c r="A225" s="232"/>
      <c r="B225" s="229"/>
      <c r="C225" s="10" t="s">
        <v>135</v>
      </c>
      <c r="D225" s="21">
        <v>175</v>
      </c>
      <c r="E225" s="21">
        <v>169</v>
      </c>
      <c r="F225" s="5">
        <f t="shared" si="7"/>
        <v>344</v>
      </c>
    </row>
    <row r="226" spans="1:6" x14ac:dyDescent="0.25">
      <c r="A226" s="234">
        <v>15</v>
      </c>
      <c r="B226" s="229" t="s">
        <v>52</v>
      </c>
      <c r="C226" s="6">
        <v>2</v>
      </c>
      <c r="D226" s="15">
        <f>SUM(D227:D228)</f>
        <v>563</v>
      </c>
      <c r="E226" s="15">
        <f>SUM(E227:E228)</f>
        <v>490</v>
      </c>
      <c r="F226" s="15">
        <f>SUM(F227:F228)</f>
        <v>1053</v>
      </c>
    </row>
    <row r="227" spans="1:6" x14ac:dyDescent="0.25">
      <c r="A227" s="232"/>
      <c r="B227" s="229"/>
      <c r="C227" s="10" t="s">
        <v>134</v>
      </c>
      <c r="D227" s="21">
        <v>279</v>
      </c>
      <c r="E227" s="21">
        <v>249</v>
      </c>
      <c r="F227" s="5">
        <f t="shared" ref="F227:F228" si="8">SUM(D227:E227)</f>
        <v>528</v>
      </c>
    </row>
    <row r="228" spans="1:6" x14ac:dyDescent="0.25">
      <c r="A228" s="233"/>
      <c r="B228" s="229"/>
      <c r="C228" s="10" t="s">
        <v>135</v>
      </c>
      <c r="D228" s="21">
        <v>284</v>
      </c>
      <c r="E228" s="21">
        <v>241</v>
      </c>
      <c r="F228" s="5">
        <f t="shared" si="8"/>
        <v>525</v>
      </c>
    </row>
    <row r="229" spans="1:6" ht="15.75" thickBot="1" x14ac:dyDescent="0.3">
      <c r="A229" s="240" t="s">
        <v>53</v>
      </c>
      <c r="B229" s="241"/>
      <c r="C229" s="19">
        <f>SUM(C230,C235,C239,C245,C250,C252,C260,C264,C268,C273,C277)</f>
        <v>39</v>
      </c>
      <c r="D229" s="29">
        <f>SUM(D230,D235,D239,D245,D250,D252,D260,D264,D268,D273,D277)</f>
        <v>7841</v>
      </c>
      <c r="E229" s="29">
        <f>SUM(E230,E235,E239,E245,E250,E252,E260,E264,E268,E273,E277)</f>
        <v>7699</v>
      </c>
      <c r="F229" s="29">
        <f>SUM(F230,F235,F239,F245,F250,F252,F260,F264,F268,F273,F277)</f>
        <v>15540</v>
      </c>
    </row>
    <row r="230" spans="1:6" ht="15.75" thickTop="1" x14ac:dyDescent="0.25">
      <c r="A230" s="232">
        <v>1</v>
      </c>
      <c r="B230" s="233" t="s">
        <v>54</v>
      </c>
      <c r="C230" s="14">
        <v>4</v>
      </c>
      <c r="D230" s="16">
        <f>SUM(D231:D234)</f>
        <v>953</v>
      </c>
      <c r="E230" s="16">
        <f>SUM(E231:E234)</f>
        <v>984</v>
      </c>
      <c r="F230" s="16">
        <f>SUM(F231:F234)</f>
        <v>1937</v>
      </c>
    </row>
    <row r="231" spans="1:6" x14ac:dyDescent="0.25">
      <c r="A231" s="232"/>
      <c r="B231" s="229"/>
      <c r="C231" s="10" t="s">
        <v>134</v>
      </c>
      <c r="D231" s="20">
        <v>216</v>
      </c>
      <c r="E231" s="20">
        <v>238</v>
      </c>
      <c r="F231" s="5">
        <f>SUM(D231:E231)</f>
        <v>454</v>
      </c>
    </row>
    <row r="232" spans="1:6" x14ac:dyDescent="0.25">
      <c r="A232" s="232"/>
      <c r="B232" s="229"/>
      <c r="C232" s="10" t="s">
        <v>135</v>
      </c>
      <c r="D232" s="20">
        <v>202</v>
      </c>
      <c r="E232" s="20">
        <v>208</v>
      </c>
      <c r="F232" s="5">
        <f>SUM(D232:E232)</f>
        <v>410</v>
      </c>
    </row>
    <row r="233" spans="1:6" x14ac:dyDescent="0.25">
      <c r="A233" s="232"/>
      <c r="B233" s="229"/>
      <c r="C233" s="10" t="s">
        <v>136</v>
      </c>
      <c r="D233" s="20">
        <v>209</v>
      </c>
      <c r="E233" s="20">
        <v>212</v>
      </c>
      <c r="F233" s="5">
        <f>SUM(D233:E233)</f>
        <v>421</v>
      </c>
    </row>
    <row r="234" spans="1:6" x14ac:dyDescent="0.25">
      <c r="A234" s="233"/>
      <c r="B234" s="229"/>
      <c r="C234" s="10" t="s">
        <v>137</v>
      </c>
      <c r="D234" s="20">
        <v>326</v>
      </c>
      <c r="E234" s="20">
        <v>326</v>
      </c>
      <c r="F234" s="5">
        <f>SUM(D234:E234)</f>
        <v>652</v>
      </c>
    </row>
    <row r="235" spans="1:6" x14ac:dyDescent="0.25">
      <c r="A235" s="51"/>
      <c r="B235" s="234" t="s">
        <v>55</v>
      </c>
      <c r="C235" s="6">
        <v>3</v>
      </c>
      <c r="D235" s="22">
        <f>SUM(D236:D238)</f>
        <v>844</v>
      </c>
      <c r="E235" s="22">
        <f>SUM(E236:E238)</f>
        <v>858</v>
      </c>
      <c r="F235" s="22">
        <f>SUM(F236:F238)</f>
        <v>1702</v>
      </c>
    </row>
    <row r="236" spans="1:6" x14ac:dyDescent="0.25">
      <c r="A236" s="232"/>
      <c r="B236" s="232"/>
      <c r="C236" s="10" t="s">
        <v>134</v>
      </c>
      <c r="D236" s="20">
        <v>293</v>
      </c>
      <c r="E236" s="20">
        <v>276</v>
      </c>
      <c r="F236" s="5">
        <f>SUM(D236:E236)</f>
        <v>569</v>
      </c>
    </row>
    <row r="237" spans="1:6" x14ac:dyDescent="0.25">
      <c r="A237" s="232"/>
      <c r="B237" s="232"/>
      <c r="C237" s="10" t="s">
        <v>135</v>
      </c>
      <c r="D237" s="20">
        <v>284</v>
      </c>
      <c r="E237" s="20">
        <v>303</v>
      </c>
      <c r="F237" s="5">
        <f>SUM(D237:E237)</f>
        <v>587</v>
      </c>
    </row>
    <row r="238" spans="1:6" x14ac:dyDescent="0.25">
      <c r="A238" s="233"/>
      <c r="B238" s="233"/>
      <c r="C238" s="10" t="s">
        <v>136</v>
      </c>
      <c r="D238" s="20">
        <v>267</v>
      </c>
      <c r="E238" s="20">
        <v>279</v>
      </c>
      <c r="F238" s="5">
        <f>SUM(D238:E238)</f>
        <v>546</v>
      </c>
    </row>
    <row r="239" spans="1:6" x14ac:dyDescent="0.25">
      <c r="A239" s="234">
        <v>3</v>
      </c>
      <c r="B239" s="234" t="s">
        <v>56</v>
      </c>
      <c r="C239" s="7">
        <v>5</v>
      </c>
      <c r="D239" s="15">
        <f>SUM(D240:D244)</f>
        <v>948</v>
      </c>
      <c r="E239" s="15">
        <f>SUM(E240:E244)</f>
        <v>888</v>
      </c>
      <c r="F239" s="15">
        <f>SUM(F240:F244)</f>
        <v>1836</v>
      </c>
    </row>
    <row r="240" spans="1:6" x14ac:dyDescent="0.25">
      <c r="A240" s="232"/>
      <c r="B240" s="232"/>
      <c r="C240" s="10" t="s">
        <v>134</v>
      </c>
      <c r="D240" s="20">
        <v>236</v>
      </c>
      <c r="E240" s="20">
        <v>211</v>
      </c>
      <c r="F240" s="5">
        <f>SUM(D240:E240)</f>
        <v>447</v>
      </c>
    </row>
    <row r="241" spans="1:6" x14ac:dyDescent="0.25">
      <c r="A241" s="232"/>
      <c r="B241" s="232"/>
      <c r="C241" s="10" t="s">
        <v>135</v>
      </c>
      <c r="D241" s="20">
        <v>304</v>
      </c>
      <c r="E241" s="20">
        <v>305</v>
      </c>
      <c r="F241" s="5">
        <f>SUM(D241:E241)</f>
        <v>609</v>
      </c>
    </row>
    <row r="242" spans="1:6" x14ac:dyDescent="0.25">
      <c r="A242" s="232"/>
      <c r="B242" s="232"/>
      <c r="C242" s="10" t="s">
        <v>136</v>
      </c>
      <c r="D242" s="20">
        <v>156</v>
      </c>
      <c r="E242" s="20">
        <v>164</v>
      </c>
      <c r="F242" s="5">
        <f>SUM(D242:E242)</f>
        <v>320</v>
      </c>
    </row>
    <row r="243" spans="1:6" x14ac:dyDescent="0.25">
      <c r="A243" s="232"/>
      <c r="B243" s="232"/>
      <c r="C243" s="10" t="s">
        <v>137</v>
      </c>
      <c r="D243" s="20">
        <v>147</v>
      </c>
      <c r="E243" s="20">
        <v>120</v>
      </c>
      <c r="F243" s="5">
        <f>SUM(D243:E243)</f>
        <v>267</v>
      </c>
    </row>
    <row r="244" spans="1:6" x14ac:dyDescent="0.25">
      <c r="A244" s="233"/>
      <c r="B244" s="233"/>
      <c r="C244" s="10" t="s">
        <v>138</v>
      </c>
      <c r="D244" s="20">
        <v>105</v>
      </c>
      <c r="E244" s="20">
        <v>88</v>
      </c>
      <c r="F244" s="5">
        <f>SUM(D244:E244)</f>
        <v>193</v>
      </c>
    </row>
    <row r="245" spans="1:6" x14ac:dyDescent="0.25">
      <c r="A245" s="234">
        <v>4</v>
      </c>
      <c r="B245" s="234" t="s">
        <v>57</v>
      </c>
      <c r="C245" s="7">
        <v>4</v>
      </c>
      <c r="D245" s="15">
        <f>SUM(D246:D249)</f>
        <v>571</v>
      </c>
      <c r="E245" s="15">
        <f>SUM(E246:E249)</f>
        <v>582</v>
      </c>
      <c r="F245" s="15">
        <f>SUM(F246:F249)</f>
        <v>1153</v>
      </c>
    </row>
    <row r="246" spans="1:6" x14ac:dyDescent="0.25">
      <c r="A246" s="232"/>
      <c r="B246" s="232"/>
      <c r="C246" s="10" t="s">
        <v>134</v>
      </c>
      <c r="D246" s="20">
        <v>127</v>
      </c>
      <c r="E246" s="20">
        <v>126</v>
      </c>
      <c r="F246" s="5">
        <f>SUM(D246:E246)</f>
        <v>253</v>
      </c>
    </row>
    <row r="247" spans="1:6" x14ac:dyDescent="0.25">
      <c r="A247" s="232"/>
      <c r="B247" s="232"/>
      <c r="C247" s="10" t="s">
        <v>135</v>
      </c>
      <c r="D247" s="20">
        <v>164</v>
      </c>
      <c r="E247" s="20">
        <v>170</v>
      </c>
      <c r="F247" s="5">
        <f>SUM(D247:E247)</f>
        <v>334</v>
      </c>
    </row>
    <row r="248" spans="1:6" x14ac:dyDescent="0.25">
      <c r="A248" s="232"/>
      <c r="B248" s="232"/>
      <c r="C248" s="10" t="s">
        <v>136</v>
      </c>
      <c r="D248" s="20">
        <v>125</v>
      </c>
      <c r="E248" s="20">
        <v>127</v>
      </c>
      <c r="F248" s="5">
        <f>SUM(D248:E248)</f>
        <v>252</v>
      </c>
    </row>
    <row r="249" spans="1:6" x14ac:dyDescent="0.25">
      <c r="A249" s="233"/>
      <c r="B249" s="233"/>
      <c r="C249" s="10" t="s">
        <v>137</v>
      </c>
      <c r="D249" s="20">
        <v>155</v>
      </c>
      <c r="E249" s="20">
        <v>159</v>
      </c>
      <c r="F249" s="5">
        <f>SUM(D249:E249)</f>
        <v>314</v>
      </c>
    </row>
    <row r="250" spans="1:6" x14ac:dyDescent="0.25">
      <c r="A250" s="234">
        <v>5</v>
      </c>
      <c r="B250" s="229" t="s">
        <v>58</v>
      </c>
      <c r="C250" s="7">
        <v>1</v>
      </c>
      <c r="D250" s="15">
        <f>SUM(D251:D251)</f>
        <v>295</v>
      </c>
      <c r="E250" s="15">
        <f>SUM(E251:E251)</f>
        <v>263</v>
      </c>
      <c r="F250" s="15">
        <f>SUM(F251:F251)</f>
        <v>558</v>
      </c>
    </row>
    <row r="251" spans="1:6" x14ac:dyDescent="0.25">
      <c r="A251" s="233"/>
      <c r="B251" s="229"/>
      <c r="C251" s="10" t="s">
        <v>134</v>
      </c>
      <c r="D251" s="20">
        <v>295</v>
      </c>
      <c r="E251" s="20">
        <v>263</v>
      </c>
      <c r="F251" s="5">
        <f>SUM(D251:E251)</f>
        <v>558</v>
      </c>
    </row>
    <row r="252" spans="1:6" x14ac:dyDescent="0.25">
      <c r="A252" s="234">
        <v>6</v>
      </c>
      <c r="B252" s="229" t="s">
        <v>59</v>
      </c>
      <c r="C252" s="7">
        <v>7</v>
      </c>
      <c r="D252" s="15">
        <f>SUM(D253:D259)</f>
        <v>1168</v>
      </c>
      <c r="E252" s="15">
        <f>SUM(E253:E259)</f>
        <v>1070</v>
      </c>
      <c r="F252" s="15">
        <f>SUM(F253:F259)</f>
        <v>2238</v>
      </c>
    </row>
    <row r="253" spans="1:6" x14ac:dyDescent="0.25">
      <c r="A253" s="232"/>
      <c r="B253" s="229"/>
      <c r="C253" s="10" t="s">
        <v>134</v>
      </c>
      <c r="D253" s="20">
        <v>168</v>
      </c>
      <c r="E253" s="20">
        <v>153</v>
      </c>
      <c r="F253" s="5">
        <f t="shared" ref="F253:F259" si="9">SUM(D253:E253)</f>
        <v>321</v>
      </c>
    </row>
    <row r="254" spans="1:6" x14ac:dyDescent="0.25">
      <c r="A254" s="232"/>
      <c r="B254" s="229"/>
      <c r="C254" s="10" t="s">
        <v>135</v>
      </c>
      <c r="D254" s="20">
        <v>177</v>
      </c>
      <c r="E254" s="20">
        <v>161</v>
      </c>
      <c r="F254" s="5">
        <f t="shared" si="9"/>
        <v>338</v>
      </c>
    </row>
    <row r="255" spans="1:6" x14ac:dyDescent="0.25">
      <c r="A255" s="232"/>
      <c r="B255" s="229"/>
      <c r="C255" s="10" t="s">
        <v>136</v>
      </c>
      <c r="D255" s="20">
        <v>239</v>
      </c>
      <c r="E255" s="20">
        <v>233</v>
      </c>
      <c r="F255" s="5">
        <f t="shared" si="9"/>
        <v>472</v>
      </c>
    </row>
    <row r="256" spans="1:6" x14ac:dyDescent="0.25">
      <c r="A256" s="232"/>
      <c r="B256" s="229"/>
      <c r="C256" s="10" t="s">
        <v>137</v>
      </c>
      <c r="D256" s="20">
        <v>292</v>
      </c>
      <c r="E256" s="20">
        <v>261</v>
      </c>
      <c r="F256" s="5">
        <f t="shared" si="9"/>
        <v>553</v>
      </c>
    </row>
    <row r="257" spans="1:6" x14ac:dyDescent="0.25">
      <c r="A257" s="232"/>
      <c r="B257" s="229"/>
      <c r="C257" s="10" t="s">
        <v>138</v>
      </c>
      <c r="D257" s="20">
        <v>170</v>
      </c>
      <c r="E257" s="20">
        <v>161</v>
      </c>
      <c r="F257" s="5">
        <f t="shared" si="9"/>
        <v>331</v>
      </c>
    </row>
    <row r="258" spans="1:6" x14ac:dyDescent="0.25">
      <c r="A258" s="232"/>
      <c r="B258" s="229"/>
      <c r="C258" s="10" t="s">
        <v>139</v>
      </c>
      <c r="D258" s="20">
        <v>85</v>
      </c>
      <c r="E258" s="20">
        <v>72</v>
      </c>
      <c r="F258" s="5">
        <f t="shared" si="9"/>
        <v>157</v>
      </c>
    </row>
    <row r="259" spans="1:6" x14ac:dyDescent="0.25">
      <c r="A259" s="233"/>
      <c r="B259" s="229"/>
      <c r="C259" s="10" t="s">
        <v>140</v>
      </c>
      <c r="D259" s="20">
        <v>37</v>
      </c>
      <c r="E259" s="20">
        <v>29</v>
      </c>
      <c r="F259" s="5">
        <f t="shared" si="9"/>
        <v>66</v>
      </c>
    </row>
    <row r="260" spans="1:6" x14ac:dyDescent="0.25">
      <c r="A260" s="234">
        <v>7</v>
      </c>
      <c r="B260" s="229" t="s">
        <v>60</v>
      </c>
      <c r="C260" s="7">
        <v>3</v>
      </c>
      <c r="D260" s="15">
        <f>SUM(D261:D263)</f>
        <v>671</v>
      </c>
      <c r="E260" s="15">
        <f>SUM(E261:E263)</f>
        <v>711</v>
      </c>
      <c r="F260" s="15">
        <f>SUM(F261:F263)</f>
        <v>1382</v>
      </c>
    </row>
    <row r="261" spans="1:6" x14ac:dyDescent="0.25">
      <c r="A261" s="232"/>
      <c r="B261" s="229"/>
      <c r="C261" s="10" t="s">
        <v>134</v>
      </c>
      <c r="D261" s="20">
        <v>236</v>
      </c>
      <c r="E261" s="20">
        <v>253</v>
      </c>
      <c r="F261" s="5">
        <f>SUM(D261:E261)</f>
        <v>489</v>
      </c>
    </row>
    <row r="262" spans="1:6" x14ac:dyDescent="0.25">
      <c r="A262" s="232"/>
      <c r="B262" s="229"/>
      <c r="C262" s="10" t="s">
        <v>135</v>
      </c>
      <c r="D262" s="20">
        <v>251</v>
      </c>
      <c r="E262" s="20">
        <v>267</v>
      </c>
      <c r="F262" s="5">
        <f>SUM(D262:E262)</f>
        <v>518</v>
      </c>
    </row>
    <row r="263" spans="1:6" x14ac:dyDescent="0.25">
      <c r="A263" s="233"/>
      <c r="B263" s="229"/>
      <c r="C263" s="10" t="s">
        <v>136</v>
      </c>
      <c r="D263" s="20">
        <v>184</v>
      </c>
      <c r="E263" s="20">
        <v>191</v>
      </c>
      <c r="F263" s="5">
        <f>SUM(D263:E263)</f>
        <v>375</v>
      </c>
    </row>
    <row r="264" spans="1:6" x14ac:dyDescent="0.25">
      <c r="A264" s="234">
        <v>8</v>
      </c>
      <c r="B264" s="229" t="s">
        <v>61</v>
      </c>
      <c r="C264" s="7">
        <v>3</v>
      </c>
      <c r="D264" s="15">
        <f>SUM(D265:D267)</f>
        <v>595</v>
      </c>
      <c r="E264" s="15">
        <f>SUM(E265:E267)</f>
        <v>556</v>
      </c>
      <c r="F264" s="15">
        <f>SUM(F265:F267)</f>
        <v>1151</v>
      </c>
    </row>
    <row r="265" spans="1:6" x14ac:dyDescent="0.25">
      <c r="A265" s="232"/>
      <c r="B265" s="229"/>
      <c r="C265" s="10" t="s">
        <v>134</v>
      </c>
      <c r="D265" s="20">
        <v>199</v>
      </c>
      <c r="E265" s="20">
        <v>171</v>
      </c>
      <c r="F265" s="5">
        <f>SUM(D265:E265)</f>
        <v>370</v>
      </c>
    </row>
    <row r="266" spans="1:6" x14ac:dyDescent="0.25">
      <c r="A266" s="232"/>
      <c r="B266" s="229"/>
      <c r="C266" s="10" t="s">
        <v>135</v>
      </c>
      <c r="D266" s="20">
        <v>227</v>
      </c>
      <c r="E266" s="20">
        <v>222</v>
      </c>
      <c r="F266" s="5">
        <f>SUM(D266:E266)</f>
        <v>449</v>
      </c>
    </row>
    <row r="267" spans="1:6" x14ac:dyDescent="0.25">
      <c r="A267" s="233"/>
      <c r="B267" s="229"/>
      <c r="C267" s="10" t="s">
        <v>136</v>
      </c>
      <c r="D267" s="20">
        <v>169</v>
      </c>
      <c r="E267" s="20">
        <v>163</v>
      </c>
      <c r="F267" s="5">
        <f>SUM(D267:E267)</f>
        <v>332</v>
      </c>
    </row>
    <row r="268" spans="1:6" x14ac:dyDescent="0.25">
      <c r="A268" s="234">
        <v>9</v>
      </c>
      <c r="B268" s="234" t="s">
        <v>62</v>
      </c>
      <c r="C268" s="7">
        <v>4</v>
      </c>
      <c r="D268" s="15">
        <f>SUM(D269:D272)</f>
        <v>634</v>
      </c>
      <c r="E268" s="15">
        <f>SUM(E269:E272)</f>
        <v>651</v>
      </c>
      <c r="F268" s="15">
        <f>SUM(F269:F272)</f>
        <v>1285</v>
      </c>
    </row>
    <row r="269" spans="1:6" x14ac:dyDescent="0.25">
      <c r="A269" s="232"/>
      <c r="B269" s="232"/>
      <c r="C269" s="10" t="s">
        <v>134</v>
      </c>
      <c r="D269" s="20">
        <v>141</v>
      </c>
      <c r="E269" s="20">
        <v>139</v>
      </c>
      <c r="F269" s="5">
        <f>SUM(D269:E269)</f>
        <v>280</v>
      </c>
    </row>
    <row r="270" spans="1:6" x14ac:dyDescent="0.25">
      <c r="A270" s="232"/>
      <c r="B270" s="232"/>
      <c r="C270" s="10" t="s">
        <v>135</v>
      </c>
      <c r="D270" s="20">
        <v>184</v>
      </c>
      <c r="E270" s="20">
        <v>193</v>
      </c>
      <c r="F270" s="5">
        <f>SUM(D270:E270)</f>
        <v>377</v>
      </c>
    </row>
    <row r="271" spans="1:6" x14ac:dyDescent="0.25">
      <c r="A271" s="232"/>
      <c r="B271" s="232"/>
      <c r="C271" s="10" t="s">
        <v>136</v>
      </c>
      <c r="D271" s="20">
        <v>148</v>
      </c>
      <c r="E271" s="20">
        <v>158</v>
      </c>
      <c r="F271" s="5">
        <f>SUM(D271:E271)</f>
        <v>306</v>
      </c>
    </row>
    <row r="272" spans="1:6" x14ac:dyDescent="0.25">
      <c r="A272" s="233"/>
      <c r="B272" s="233"/>
      <c r="C272" s="10" t="s">
        <v>137</v>
      </c>
      <c r="D272" s="20">
        <v>161</v>
      </c>
      <c r="E272" s="20">
        <v>161</v>
      </c>
      <c r="F272" s="5">
        <f>SUM(D272:E272)</f>
        <v>322</v>
      </c>
    </row>
    <row r="273" spans="1:6" x14ac:dyDescent="0.25">
      <c r="A273" s="234">
        <v>10</v>
      </c>
      <c r="B273" s="229" t="s">
        <v>63</v>
      </c>
      <c r="C273" s="7">
        <v>3</v>
      </c>
      <c r="D273" s="15">
        <f>SUM(D274:D276)</f>
        <v>876</v>
      </c>
      <c r="E273" s="15">
        <f>SUM(E274:E276)</f>
        <v>871</v>
      </c>
      <c r="F273" s="15">
        <f>SUM(F274:F276)</f>
        <v>1747</v>
      </c>
    </row>
    <row r="274" spans="1:6" x14ac:dyDescent="0.25">
      <c r="A274" s="232"/>
      <c r="B274" s="229"/>
      <c r="C274" s="10" t="s">
        <v>134</v>
      </c>
      <c r="D274" s="20">
        <v>294</v>
      </c>
      <c r="E274" s="20">
        <v>301</v>
      </c>
      <c r="F274" s="5">
        <f>SUM(D274:E274)</f>
        <v>595</v>
      </c>
    </row>
    <row r="275" spans="1:6" x14ac:dyDescent="0.25">
      <c r="A275" s="232"/>
      <c r="B275" s="229"/>
      <c r="C275" s="10" t="s">
        <v>135</v>
      </c>
      <c r="D275" s="20">
        <v>262</v>
      </c>
      <c r="E275" s="20">
        <v>265</v>
      </c>
      <c r="F275" s="5">
        <f>SUM(D275:E275)</f>
        <v>527</v>
      </c>
    </row>
    <row r="276" spans="1:6" x14ac:dyDescent="0.25">
      <c r="A276" s="233"/>
      <c r="B276" s="229"/>
      <c r="C276" s="10" t="s">
        <v>136</v>
      </c>
      <c r="D276" s="20">
        <v>320</v>
      </c>
      <c r="E276" s="20">
        <v>305</v>
      </c>
      <c r="F276" s="5">
        <f>SUM(D276:E276)</f>
        <v>625</v>
      </c>
    </row>
    <row r="277" spans="1:6" x14ac:dyDescent="0.25">
      <c r="A277" s="234">
        <v>11</v>
      </c>
      <c r="B277" s="229" t="s">
        <v>64</v>
      </c>
      <c r="C277" s="7">
        <v>2</v>
      </c>
      <c r="D277" s="15">
        <f>SUM(D278:D279)</f>
        <v>286</v>
      </c>
      <c r="E277" s="15">
        <f>SUM(E278:E279)</f>
        <v>265</v>
      </c>
      <c r="F277" s="15">
        <f>SUM(F278:F279)</f>
        <v>551</v>
      </c>
    </row>
    <row r="278" spans="1:6" x14ac:dyDescent="0.25">
      <c r="A278" s="232"/>
      <c r="B278" s="229"/>
      <c r="C278" s="10" t="s">
        <v>134</v>
      </c>
      <c r="D278" s="20">
        <v>119</v>
      </c>
      <c r="E278" s="20">
        <v>101</v>
      </c>
      <c r="F278" s="5">
        <f>SUM(D278:E278)</f>
        <v>220</v>
      </c>
    </row>
    <row r="279" spans="1:6" ht="15.75" thickBot="1" x14ac:dyDescent="0.3">
      <c r="A279" s="233"/>
      <c r="B279" s="229"/>
      <c r="C279" s="10" t="s">
        <v>135</v>
      </c>
      <c r="D279" s="20">
        <v>167</v>
      </c>
      <c r="E279" s="20">
        <v>164</v>
      </c>
      <c r="F279" s="5">
        <f>SUM(D279:E279)</f>
        <v>331</v>
      </c>
    </row>
    <row r="280" spans="1:6" ht="16.5" thickTop="1" thickBot="1" x14ac:dyDescent="0.3">
      <c r="A280" s="236" t="s">
        <v>65</v>
      </c>
      <c r="B280" s="236"/>
      <c r="C280" s="13">
        <f>SUM(C281+C290+C292+C299+C304)</f>
        <v>29</v>
      </c>
      <c r="D280" s="13">
        <f>SUM(D281+D290+D292+D299+D304)</f>
        <v>7933</v>
      </c>
      <c r="E280" s="13">
        <f>SUM(E281+E290+E292+E299+E304)</f>
        <v>7056</v>
      </c>
      <c r="F280" s="13">
        <f>SUM(F281+F290+F292+F299+F304)</f>
        <v>14989</v>
      </c>
    </row>
    <row r="281" spans="1:6" ht="15.75" thickTop="1" x14ac:dyDescent="0.25">
      <c r="A281" s="232">
        <v>1</v>
      </c>
      <c r="B281" s="233" t="s">
        <v>66</v>
      </c>
      <c r="C281" s="14">
        <v>8</v>
      </c>
      <c r="D281" s="11">
        <f>SUM(D282:D289)</f>
        <v>2325</v>
      </c>
      <c r="E281" s="11">
        <f>SUM(E282:E289)</f>
        <v>2012</v>
      </c>
      <c r="F281" s="11">
        <f>SUM(F282:F289)</f>
        <v>4337</v>
      </c>
    </row>
    <row r="282" spans="1:6" x14ac:dyDescent="0.25">
      <c r="A282" s="232"/>
      <c r="B282" s="229"/>
      <c r="C282" s="10" t="s">
        <v>134</v>
      </c>
      <c r="D282" s="21">
        <v>252</v>
      </c>
      <c r="E282" s="21">
        <v>268</v>
      </c>
      <c r="F282" s="5">
        <f t="shared" ref="F282:F289" si="10">SUM(D282:E282)</f>
        <v>520</v>
      </c>
    </row>
    <row r="283" spans="1:6" x14ac:dyDescent="0.25">
      <c r="A283" s="232"/>
      <c r="B283" s="229"/>
      <c r="C283" s="10" t="s">
        <v>135</v>
      </c>
      <c r="D283" s="21">
        <v>329</v>
      </c>
      <c r="E283" s="21">
        <v>241</v>
      </c>
      <c r="F283" s="5">
        <f t="shared" si="10"/>
        <v>570</v>
      </c>
    </row>
    <row r="284" spans="1:6" x14ac:dyDescent="0.25">
      <c r="A284" s="232"/>
      <c r="B284" s="229"/>
      <c r="C284" s="10" t="s">
        <v>136</v>
      </c>
      <c r="D284" s="21">
        <v>391</v>
      </c>
      <c r="E284" s="21">
        <v>341</v>
      </c>
      <c r="F284" s="5">
        <f t="shared" si="10"/>
        <v>732</v>
      </c>
    </row>
    <row r="285" spans="1:6" x14ac:dyDescent="0.25">
      <c r="A285" s="232"/>
      <c r="B285" s="229"/>
      <c r="C285" s="10" t="s">
        <v>137</v>
      </c>
      <c r="D285" s="21">
        <v>184</v>
      </c>
      <c r="E285" s="21">
        <v>161</v>
      </c>
      <c r="F285" s="5">
        <f t="shared" si="10"/>
        <v>345</v>
      </c>
    </row>
    <row r="286" spans="1:6" x14ac:dyDescent="0.25">
      <c r="A286" s="232"/>
      <c r="B286" s="229"/>
      <c r="C286" s="10" t="s">
        <v>138</v>
      </c>
      <c r="D286" s="21">
        <v>403</v>
      </c>
      <c r="E286" s="21">
        <v>361</v>
      </c>
      <c r="F286" s="5">
        <f t="shared" si="10"/>
        <v>764</v>
      </c>
    </row>
    <row r="287" spans="1:6" x14ac:dyDescent="0.25">
      <c r="A287" s="232"/>
      <c r="B287" s="229"/>
      <c r="C287" s="31" t="s">
        <v>139</v>
      </c>
      <c r="D287" s="26">
        <v>241</v>
      </c>
      <c r="E287" s="26">
        <v>192</v>
      </c>
      <c r="F287" s="27">
        <f t="shared" si="10"/>
        <v>433</v>
      </c>
    </row>
    <row r="288" spans="1:6" x14ac:dyDescent="0.25">
      <c r="A288" s="232"/>
      <c r="B288" s="229"/>
      <c r="C288" s="32" t="s">
        <v>140</v>
      </c>
      <c r="D288" s="23">
        <v>311</v>
      </c>
      <c r="E288" s="23">
        <v>261</v>
      </c>
      <c r="F288" s="28">
        <f t="shared" si="10"/>
        <v>572</v>
      </c>
    </row>
    <row r="289" spans="1:6" x14ac:dyDescent="0.25">
      <c r="A289" s="232"/>
      <c r="B289" s="229"/>
      <c r="C289" s="10" t="s">
        <v>141</v>
      </c>
      <c r="D289" s="21">
        <v>214</v>
      </c>
      <c r="E289" s="21">
        <v>187</v>
      </c>
      <c r="F289" s="5">
        <f t="shared" si="10"/>
        <v>401</v>
      </c>
    </row>
    <row r="290" spans="1:6" x14ac:dyDescent="0.25">
      <c r="A290" s="234">
        <v>2</v>
      </c>
      <c r="B290" s="229" t="s">
        <v>65</v>
      </c>
      <c r="C290" s="7">
        <v>1</v>
      </c>
      <c r="D290" s="12">
        <f>SUM(D291:D291)</f>
        <v>220</v>
      </c>
      <c r="E290" s="12">
        <f>SUM(E291:E291)</f>
        <v>208</v>
      </c>
      <c r="F290" s="12">
        <f>SUM(F291:F291)</f>
        <v>428</v>
      </c>
    </row>
    <row r="291" spans="1:6" x14ac:dyDescent="0.25">
      <c r="A291" s="233"/>
      <c r="B291" s="229"/>
      <c r="C291" s="10" t="s">
        <v>134</v>
      </c>
      <c r="D291" s="21">
        <v>220</v>
      </c>
      <c r="E291" s="21">
        <v>208</v>
      </c>
      <c r="F291" s="5">
        <f>SUM(D291:E291)</f>
        <v>428</v>
      </c>
    </row>
    <row r="292" spans="1:6" x14ac:dyDescent="0.25">
      <c r="A292" s="234">
        <v>3</v>
      </c>
      <c r="B292" s="229" t="s">
        <v>68</v>
      </c>
      <c r="C292" s="7">
        <v>6</v>
      </c>
      <c r="D292" s="12">
        <f>SUM(D293:D298)</f>
        <v>1815</v>
      </c>
      <c r="E292" s="12">
        <f>SUM(E293:E298)</f>
        <v>1699</v>
      </c>
      <c r="F292" s="12">
        <f>SUM(F293:F298)</f>
        <v>3514</v>
      </c>
    </row>
    <row r="293" spans="1:6" x14ac:dyDescent="0.25">
      <c r="A293" s="232"/>
      <c r="B293" s="229"/>
      <c r="C293" s="10" t="s">
        <v>134</v>
      </c>
      <c r="D293" s="21">
        <v>344</v>
      </c>
      <c r="E293" s="21">
        <v>315</v>
      </c>
      <c r="F293" s="5">
        <f>SUM(D293:E293)</f>
        <v>659</v>
      </c>
    </row>
    <row r="294" spans="1:6" x14ac:dyDescent="0.25">
      <c r="A294" s="232"/>
      <c r="B294" s="229"/>
      <c r="C294" s="10" t="s">
        <v>135</v>
      </c>
      <c r="D294" s="21">
        <v>306</v>
      </c>
      <c r="E294" s="21">
        <v>296</v>
      </c>
      <c r="F294" s="5">
        <f t="shared" ref="F294" si="11">SUM(D294:E294)</f>
        <v>602</v>
      </c>
    </row>
    <row r="295" spans="1:6" x14ac:dyDescent="0.25">
      <c r="A295" s="232"/>
      <c r="B295" s="229"/>
      <c r="C295" s="10" t="s">
        <v>136</v>
      </c>
      <c r="D295" s="21">
        <v>300</v>
      </c>
      <c r="E295" s="21">
        <v>281</v>
      </c>
      <c r="F295" s="5">
        <f>SUM(D295:E295)</f>
        <v>581</v>
      </c>
    </row>
    <row r="296" spans="1:6" x14ac:dyDescent="0.25">
      <c r="A296" s="232"/>
      <c r="B296" s="229"/>
      <c r="C296" s="10" t="s">
        <v>137</v>
      </c>
      <c r="D296" s="21">
        <v>306</v>
      </c>
      <c r="E296" s="21">
        <v>295</v>
      </c>
      <c r="F296" s="5">
        <f>SUM(D296:E296)</f>
        <v>601</v>
      </c>
    </row>
    <row r="297" spans="1:6" x14ac:dyDescent="0.25">
      <c r="A297" s="232"/>
      <c r="B297" s="229"/>
      <c r="C297" s="10" t="s">
        <v>138</v>
      </c>
      <c r="D297" s="21">
        <v>280</v>
      </c>
      <c r="E297" s="21">
        <v>244</v>
      </c>
      <c r="F297" s="5">
        <f>SUM(D297:E297)</f>
        <v>524</v>
      </c>
    </row>
    <row r="298" spans="1:6" x14ac:dyDescent="0.25">
      <c r="A298" s="233"/>
      <c r="B298" s="229"/>
      <c r="C298" s="10" t="s">
        <v>139</v>
      </c>
      <c r="D298" s="21">
        <v>279</v>
      </c>
      <c r="E298" s="21">
        <v>268</v>
      </c>
      <c r="F298" s="5">
        <f>SUM(D298:E298)</f>
        <v>547</v>
      </c>
    </row>
    <row r="299" spans="1:6" x14ac:dyDescent="0.25">
      <c r="A299" s="234">
        <v>4</v>
      </c>
      <c r="B299" s="229" t="s">
        <v>67</v>
      </c>
      <c r="C299" s="12">
        <v>4</v>
      </c>
      <c r="D299" s="12">
        <f>SUM(D300:D303)</f>
        <v>657</v>
      </c>
      <c r="E299" s="12">
        <f>SUM(E300:E303)</f>
        <v>562</v>
      </c>
      <c r="F299" s="12">
        <f>SUM(F300:F303)</f>
        <v>1219</v>
      </c>
    </row>
    <row r="300" spans="1:6" x14ac:dyDescent="0.25">
      <c r="A300" s="232"/>
      <c r="B300" s="229"/>
      <c r="C300" s="10" t="s">
        <v>134</v>
      </c>
      <c r="D300" s="21">
        <v>284</v>
      </c>
      <c r="E300" s="21">
        <v>228</v>
      </c>
      <c r="F300" s="5">
        <f>SUM(D300:E300)</f>
        <v>512</v>
      </c>
    </row>
    <row r="301" spans="1:6" x14ac:dyDescent="0.25">
      <c r="A301" s="232"/>
      <c r="B301" s="229"/>
      <c r="C301" s="10" t="s">
        <v>135</v>
      </c>
      <c r="D301" s="21">
        <v>248</v>
      </c>
      <c r="E301" s="21">
        <v>217</v>
      </c>
      <c r="F301" s="5">
        <f>SUM(D301:E301)</f>
        <v>465</v>
      </c>
    </row>
    <row r="302" spans="1:6" x14ac:dyDescent="0.25">
      <c r="A302" s="232"/>
      <c r="B302" s="229"/>
      <c r="C302" s="10" t="s">
        <v>136</v>
      </c>
      <c r="D302" s="21">
        <v>79</v>
      </c>
      <c r="E302" s="21">
        <v>76</v>
      </c>
      <c r="F302" s="5">
        <f>SUM(D302:E302)</f>
        <v>155</v>
      </c>
    </row>
    <row r="303" spans="1:6" x14ac:dyDescent="0.25">
      <c r="A303" s="233"/>
      <c r="B303" s="229"/>
      <c r="C303" s="10" t="s">
        <v>137</v>
      </c>
      <c r="D303" s="21">
        <v>46</v>
      </c>
      <c r="E303" s="21">
        <v>41</v>
      </c>
      <c r="F303" s="5">
        <f>SUM(D303:E303)</f>
        <v>87</v>
      </c>
    </row>
    <row r="304" spans="1:6" x14ac:dyDescent="0.25">
      <c r="A304" s="234">
        <v>5</v>
      </c>
      <c r="B304" s="234" t="s">
        <v>69</v>
      </c>
      <c r="C304" s="7">
        <v>10</v>
      </c>
      <c r="D304" s="12">
        <f>SUM(D305:D314)</f>
        <v>2916</v>
      </c>
      <c r="E304" s="12">
        <f>SUM(E305:E314)</f>
        <v>2575</v>
      </c>
      <c r="F304" s="12">
        <f>SUM(F305:F314)</f>
        <v>5491</v>
      </c>
    </row>
    <row r="305" spans="1:6" x14ac:dyDescent="0.25">
      <c r="A305" s="232"/>
      <c r="B305" s="232"/>
      <c r="C305" s="10" t="s">
        <v>134</v>
      </c>
      <c r="D305" s="21">
        <v>274</v>
      </c>
      <c r="E305" s="21">
        <v>228</v>
      </c>
      <c r="F305" s="21">
        <f>SUM(D305:E305)</f>
        <v>502</v>
      </c>
    </row>
    <row r="306" spans="1:6" x14ac:dyDescent="0.25">
      <c r="A306" s="232"/>
      <c r="B306" s="232"/>
      <c r="C306" s="10" t="s">
        <v>135</v>
      </c>
      <c r="D306" s="21">
        <v>292</v>
      </c>
      <c r="E306" s="21">
        <v>272</v>
      </c>
      <c r="F306" s="21">
        <f>SUM(D306:E306)</f>
        <v>564</v>
      </c>
    </row>
    <row r="307" spans="1:6" x14ac:dyDescent="0.25">
      <c r="A307" s="232"/>
      <c r="B307" s="232"/>
      <c r="C307" s="10" t="s">
        <v>136</v>
      </c>
      <c r="D307" s="21">
        <v>286</v>
      </c>
      <c r="E307" s="21">
        <v>246</v>
      </c>
      <c r="F307" s="21">
        <f t="shared" ref="F307:F314" si="12">SUM(D307:E307)</f>
        <v>532</v>
      </c>
    </row>
    <row r="308" spans="1:6" x14ac:dyDescent="0.25">
      <c r="A308" s="232"/>
      <c r="B308" s="232"/>
      <c r="C308" s="10" t="s">
        <v>137</v>
      </c>
      <c r="D308" s="21">
        <v>377</v>
      </c>
      <c r="E308" s="21">
        <v>324</v>
      </c>
      <c r="F308" s="21">
        <f t="shared" si="12"/>
        <v>701</v>
      </c>
    </row>
    <row r="309" spans="1:6" x14ac:dyDescent="0.25">
      <c r="A309" s="232"/>
      <c r="B309" s="232"/>
      <c r="C309" s="10" t="s">
        <v>138</v>
      </c>
      <c r="D309" s="21">
        <v>174</v>
      </c>
      <c r="E309" s="21">
        <v>161</v>
      </c>
      <c r="F309" s="21">
        <f t="shared" si="12"/>
        <v>335</v>
      </c>
    </row>
    <row r="310" spans="1:6" x14ac:dyDescent="0.25">
      <c r="A310" s="232"/>
      <c r="B310" s="232"/>
      <c r="C310" s="10" t="s">
        <v>139</v>
      </c>
      <c r="D310" s="21">
        <v>444</v>
      </c>
      <c r="E310" s="21">
        <v>368</v>
      </c>
      <c r="F310" s="21">
        <f t="shared" si="12"/>
        <v>812</v>
      </c>
    </row>
    <row r="311" spans="1:6" x14ac:dyDescent="0.25">
      <c r="A311" s="232"/>
      <c r="B311" s="232"/>
      <c r="C311" s="10" t="s">
        <v>140</v>
      </c>
      <c r="D311" s="21">
        <v>397</v>
      </c>
      <c r="E311" s="21">
        <v>352</v>
      </c>
      <c r="F311" s="21">
        <f t="shared" si="12"/>
        <v>749</v>
      </c>
    </row>
    <row r="312" spans="1:6" x14ac:dyDescent="0.25">
      <c r="A312" s="232"/>
      <c r="B312" s="232"/>
      <c r="C312" s="10" t="s">
        <v>141</v>
      </c>
      <c r="D312" s="21">
        <v>326</v>
      </c>
      <c r="E312" s="21">
        <v>323</v>
      </c>
      <c r="F312" s="21">
        <f t="shared" si="12"/>
        <v>649</v>
      </c>
    </row>
    <row r="313" spans="1:6" x14ac:dyDescent="0.25">
      <c r="A313" s="232"/>
      <c r="B313" s="232"/>
      <c r="C313" s="10" t="s">
        <v>142</v>
      </c>
      <c r="D313" s="21">
        <v>135</v>
      </c>
      <c r="E313" s="21">
        <v>129</v>
      </c>
      <c r="F313" s="21">
        <f t="shared" si="12"/>
        <v>264</v>
      </c>
    </row>
    <row r="314" spans="1:6" ht="15.75" thickBot="1" x14ac:dyDescent="0.3">
      <c r="A314" s="233"/>
      <c r="B314" s="233"/>
      <c r="C314" s="32" t="s">
        <v>145</v>
      </c>
      <c r="D314" s="21">
        <v>211</v>
      </c>
      <c r="E314" s="21">
        <v>172</v>
      </c>
      <c r="F314" s="21">
        <f t="shared" si="12"/>
        <v>383</v>
      </c>
    </row>
    <row r="315" spans="1:6" ht="16.5" thickTop="1" thickBot="1" x14ac:dyDescent="0.3">
      <c r="A315" s="236" t="s">
        <v>70</v>
      </c>
      <c r="B315" s="236"/>
      <c r="C315" s="13">
        <f>SUM(C316,C321,C324,C328,C333,C336,C339,C342,C346,C350,C353,C357,C360)</f>
        <v>34</v>
      </c>
      <c r="D315" s="17">
        <f>SUM(D316,D321,D324,D328,D333,D336,D339,D342,D346,D350,D353,D357,D360)</f>
        <v>8591</v>
      </c>
      <c r="E315" s="17">
        <f>SUM(E316,E321,E324,E328,E333,E336,E339,E342,E346,E350,E353,E357,E360)</f>
        <v>8366</v>
      </c>
      <c r="F315" s="17">
        <f>SUM(F316,F321,F324,F328,F333,F336,F339,F342,F346,F350,F353,F357,F360)</f>
        <v>16957</v>
      </c>
    </row>
    <row r="316" spans="1:6" ht="15.75" thickTop="1" x14ac:dyDescent="0.25">
      <c r="A316" s="231">
        <v>1</v>
      </c>
      <c r="B316" s="231" t="s">
        <v>70</v>
      </c>
      <c r="C316" s="14">
        <v>4</v>
      </c>
      <c r="D316" s="16">
        <f>SUM(D317:D320)</f>
        <v>1133</v>
      </c>
      <c r="E316" s="16">
        <f>SUM(E317:E320)</f>
        <v>1152</v>
      </c>
      <c r="F316" s="16">
        <f>SUM(F317:F320)</f>
        <v>2285</v>
      </c>
    </row>
    <row r="317" spans="1:6" x14ac:dyDescent="0.25">
      <c r="A317" s="232"/>
      <c r="B317" s="232"/>
      <c r="C317" s="10" t="s">
        <v>134</v>
      </c>
      <c r="D317" s="20">
        <v>293</v>
      </c>
      <c r="E317" s="20">
        <v>292</v>
      </c>
      <c r="F317" s="5">
        <f>SUM(D317:E317)</f>
        <v>585</v>
      </c>
    </row>
    <row r="318" spans="1:6" x14ac:dyDescent="0.25">
      <c r="A318" s="232"/>
      <c r="B318" s="232"/>
      <c r="C318" s="10" t="s">
        <v>135</v>
      </c>
      <c r="D318" s="20">
        <v>282</v>
      </c>
      <c r="E318" s="20">
        <v>263</v>
      </c>
      <c r="F318" s="5">
        <f>SUM(D318:E318)</f>
        <v>545</v>
      </c>
    </row>
    <row r="319" spans="1:6" x14ac:dyDescent="0.25">
      <c r="A319" s="232"/>
      <c r="B319" s="232"/>
      <c r="C319" s="10" t="s">
        <v>136</v>
      </c>
      <c r="D319" s="20">
        <v>271</v>
      </c>
      <c r="E319" s="20">
        <v>257</v>
      </c>
      <c r="F319" s="5">
        <f>SUM(D319:E319)</f>
        <v>528</v>
      </c>
    </row>
    <row r="320" spans="1:6" x14ac:dyDescent="0.25">
      <c r="A320" s="233"/>
      <c r="B320" s="233"/>
      <c r="C320" s="10" t="s">
        <v>137</v>
      </c>
      <c r="D320" s="20">
        <v>287</v>
      </c>
      <c r="E320" s="20">
        <v>340</v>
      </c>
      <c r="F320" s="5">
        <f>SUM(D320:E320)</f>
        <v>627</v>
      </c>
    </row>
    <row r="321" spans="1:6" x14ac:dyDescent="0.25">
      <c r="A321" s="234">
        <v>2</v>
      </c>
      <c r="B321" s="229" t="s">
        <v>73</v>
      </c>
      <c r="C321" s="7">
        <v>2</v>
      </c>
      <c r="D321" s="15">
        <f>SUM(D322:D323)</f>
        <v>526</v>
      </c>
      <c r="E321" s="15">
        <f>SUM(E322:E323)</f>
        <v>548</v>
      </c>
      <c r="F321" s="15">
        <f>SUM(F322:F323)</f>
        <v>1074</v>
      </c>
    </row>
    <row r="322" spans="1:6" x14ac:dyDescent="0.25">
      <c r="A322" s="232"/>
      <c r="B322" s="229"/>
      <c r="C322" s="10" t="s">
        <v>134</v>
      </c>
      <c r="D322" s="20">
        <v>344</v>
      </c>
      <c r="E322" s="20">
        <v>354</v>
      </c>
      <c r="F322" s="5">
        <f>SUM(D322:E322)</f>
        <v>698</v>
      </c>
    </row>
    <row r="323" spans="1:6" x14ac:dyDescent="0.25">
      <c r="A323" s="233"/>
      <c r="B323" s="229"/>
      <c r="C323" s="10" t="s">
        <v>135</v>
      </c>
      <c r="D323" s="20">
        <v>182</v>
      </c>
      <c r="E323" s="20">
        <v>194</v>
      </c>
      <c r="F323" s="5">
        <f>SUM(D323:E323)</f>
        <v>376</v>
      </c>
    </row>
    <row r="324" spans="1:6" x14ac:dyDescent="0.25">
      <c r="A324" s="234">
        <v>3</v>
      </c>
      <c r="B324" s="234" t="s">
        <v>78</v>
      </c>
      <c r="C324" s="7">
        <v>3</v>
      </c>
      <c r="D324" s="15">
        <f>SUM(D325:D327)</f>
        <v>950</v>
      </c>
      <c r="E324" s="15">
        <f>SUM(E325:E327)</f>
        <v>952</v>
      </c>
      <c r="F324" s="15">
        <f>SUM(F325:F327)</f>
        <v>1902</v>
      </c>
    </row>
    <row r="325" spans="1:6" x14ac:dyDescent="0.25">
      <c r="A325" s="232"/>
      <c r="B325" s="232"/>
      <c r="C325" s="10" t="s">
        <v>134</v>
      </c>
      <c r="D325" s="20">
        <v>275</v>
      </c>
      <c r="E325" s="20">
        <v>295</v>
      </c>
      <c r="F325" s="5">
        <f>SUM(D325:E325)</f>
        <v>570</v>
      </c>
    </row>
    <row r="326" spans="1:6" x14ac:dyDescent="0.25">
      <c r="A326" s="232"/>
      <c r="B326" s="232"/>
      <c r="C326" s="10" t="s">
        <v>135</v>
      </c>
      <c r="D326" s="20">
        <v>308</v>
      </c>
      <c r="E326" s="20">
        <v>304</v>
      </c>
      <c r="F326" s="5">
        <f>SUM(D326:E326)</f>
        <v>612</v>
      </c>
    </row>
    <row r="327" spans="1:6" x14ac:dyDescent="0.25">
      <c r="A327" s="233"/>
      <c r="B327" s="233"/>
      <c r="C327" s="10" t="s">
        <v>136</v>
      </c>
      <c r="D327" s="20">
        <v>367</v>
      </c>
      <c r="E327" s="20">
        <v>353</v>
      </c>
      <c r="F327" s="5">
        <f>SUM(D327:E327)</f>
        <v>720</v>
      </c>
    </row>
    <row r="328" spans="1:6" x14ac:dyDescent="0.25">
      <c r="A328" s="234">
        <v>4</v>
      </c>
      <c r="B328" s="234" t="s">
        <v>76</v>
      </c>
      <c r="C328" s="7">
        <v>4</v>
      </c>
      <c r="D328" s="15">
        <f>SUM(D329:D332)</f>
        <v>1085</v>
      </c>
      <c r="E328" s="15">
        <f>SUM(E329:E332)</f>
        <v>1031</v>
      </c>
      <c r="F328" s="15">
        <f>SUM(F329:F332)</f>
        <v>2116</v>
      </c>
    </row>
    <row r="329" spans="1:6" x14ac:dyDescent="0.25">
      <c r="A329" s="232"/>
      <c r="B329" s="232"/>
      <c r="C329" s="10" t="s">
        <v>134</v>
      </c>
      <c r="D329" s="20">
        <v>243</v>
      </c>
      <c r="E329" s="20">
        <v>245</v>
      </c>
      <c r="F329" s="5">
        <f>SUM(D329:E329)</f>
        <v>488</v>
      </c>
    </row>
    <row r="330" spans="1:6" x14ac:dyDescent="0.25">
      <c r="A330" s="232"/>
      <c r="B330" s="232"/>
      <c r="C330" s="10" t="s">
        <v>135</v>
      </c>
      <c r="D330" s="20">
        <v>295</v>
      </c>
      <c r="E330" s="20">
        <v>284</v>
      </c>
      <c r="F330" s="5">
        <f>SUM(D330:E330)</f>
        <v>579</v>
      </c>
    </row>
    <row r="331" spans="1:6" x14ac:dyDescent="0.25">
      <c r="A331" s="232"/>
      <c r="B331" s="232"/>
      <c r="C331" s="10" t="s">
        <v>136</v>
      </c>
      <c r="D331" s="20">
        <v>236</v>
      </c>
      <c r="E331" s="20">
        <v>218</v>
      </c>
      <c r="F331" s="5">
        <f t="shared" ref="F331:F332" si="13">SUM(D331:E331)</f>
        <v>454</v>
      </c>
    </row>
    <row r="332" spans="1:6" x14ac:dyDescent="0.25">
      <c r="A332" s="233"/>
      <c r="B332" s="233"/>
      <c r="C332" s="10" t="s">
        <v>137</v>
      </c>
      <c r="D332" s="20">
        <v>311</v>
      </c>
      <c r="E332" s="20">
        <v>284</v>
      </c>
      <c r="F332" s="5">
        <f t="shared" si="13"/>
        <v>595</v>
      </c>
    </row>
    <row r="333" spans="1:6" x14ac:dyDescent="0.25">
      <c r="A333" s="234">
        <v>5</v>
      </c>
      <c r="B333" s="229" t="s">
        <v>75</v>
      </c>
      <c r="C333" s="7">
        <v>2</v>
      </c>
      <c r="D333" s="15">
        <f>SUM(D334:D335)</f>
        <v>522</v>
      </c>
      <c r="E333" s="15">
        <f>SUM(E334:E335)</f>
        <v>487</v>
      </c>
      <c r="F333" s="15">
        <f>SUM(F334:F335)</f>
        <v>1009</v>
      </c>
    </row>
    <row r="334" spans="1:6" x14ac:dyDescent="0.25">
      <c r="A334" s="232"/>
      <c r="B334" s="229"/>
      <c r="C334" s="10" t="s">
        <v>134</v>
      </c>
      <c r="D334" s="20">
        <v>255</v>
      </c>
      <c r="E334" s="20">
        <v>236</v>
      </c>
      <c r="F334" s="5">
        <f>SUM(D334:E334)</f>
        <v>491</v>
      </c>
    </row>
    <row r="335" spans="1:6" x14ac:dyDescent="0.25">
      <c r="A335" s="233"/>
      <c r="B335" s="229"/>
      <c r="C335" s="10" t="s">
        <v>135</v>
      </c>
      <c r="D335" s="20">
        <v>267</v>
      </c>
      <c r="E335" s="20">
        <v>251</v>
      </c>
      <c r="F335" s="5">
        <f>SUM(D335:E335)</f>
        <v>518</v>
      </c>
    </row>
    <row r="336" spans="1:6" x14ac:dyDescent="0.25">
      <c r="A336" s="234">
        <v>6</v>
      </c>
      <c r="B336" s="229" t="s">
        <v>81</v>
      </c>
      <c r="C336" s="7">
        <v>2</v>
      </c>
      <c r="D336" s="15">
        <f>SUM(D337:D338)</f>
        <v>347</v>
      </c>
      <c r="E336" s="15">
        <f>SUM(E337:E338)</f>
        <v>328</v>
      </c>
      <c r="F336" s="15">
        <f>SUM(F337:F338)</f>
        <v>675</v>
      </c>
    </row>
    <row r="337" spans="1:6" x14ac:dyDescent="0.25">
      <c r="A337" s="232"/>
      <c r="B337" s="229"/>
      <c r="C337" s="10" t="s">
        <v>134</v>
      </c>
      <c r="D337" s="20">
        <v>190</v>
      </c>
      <c r="E337" s="20">
        <v>175</v>
      </c>
      <c r="F337" s="5">
        <f>SUM(D337:E337)</f>
        <v>365</v>
      </c>
    </row>
    <row r="338" spans="1:6" x14ac:dyDescent="0.25">
      <c r="A338" s="232"/>
      <c r="B338" s="229"/>
      <c r="C338" s="10" t="s">
        <v>135</v>
      </c>
      <c r="D338" s="20">
        <v>157</v>
      </c>
      <c r="E338" s="20">
        <v>153</v>
      </c>
      <c r="F338" s="5">
        <f>SUM(D338:E338)</f>
        <v>310</v>
      </c>
    </row>
    <row r="339" spans="1:6" x14ac:dyDescent="0.25">
      <c r="A339" s="234">
        <v>7</v>
      </c>
      <c r="B339" s="229" t="s">
        <v>74</v>
      </c>
      <c r="C339" s="7">
        <v>2</v>
      </c>
      <c r="D339" s="15">
        <f>SUM(D340:D341)</f>
        <v>650</v>
      </c>
      <c r="E339" s="15">
        <f>SUM(E340:E341)</f>
        <v>628</v>
      </c>
      <c r="F339" s="15">
        <f>SUM(F340:F341)</f>
        <v>1278</v>
      </c>
    </row>
    <row r="340" spans="1:6" x14ac:dyDescent="0.25">
      <c r="A340" s="232"/>
      <c r="B340" s="229"/>
      <c r="C340" s="10" t="s">
        <v>134</v>
      </c>
      <c r="D340" s="20">
        <v>331</v>
      </c>
      <c r="E340" s="20">
        <v>307</v>
      </c>
      <c r="F340" s="5">
        <f>SUM(D340:E340)</f>
        <v>638</v>
      </c>
    </row>
    <row r="341" spans="1:6" x14ac:dyDescent="0.25">
      <c r="A341" s="232"/>
      <c r="B341" s="229"/>
      <c r="C341" s="10" t="s">
        <v>135</v>
      </c>
      <c r="D341" s="20">
        <v>319</v>
      </c>
      <c r="E341" s="20">
        <v>321</v>
      </c>
      <c r="F341" s="5">
        <f>SUM(D341:E341)</f>
        <v>640</v>
      </c>
    </row>
    <row r="342" spans="1:6" x14ac:dyDescent="0.25">
      <c r="A342" s="234">
        <v>8</v>
      </c>
      <c r="B342" s="229" t="s">
        <v>71</v>
      </c>
      <c r="C342" s="7">
        <v>3</v>
      </c>
      <c r="D342" s="15">
        <f>SUM(D343:D345)</f>
        <v>863</v>
      </c>
      <c r="E342" s="15">
        <f>SUM(E343:E345)</f>
        <v>851</v>
      </c>
      <c r="F342" s="15">
        <f>SUM(F343:F345)</f>
        <v>1714</v>
      </c>
    </row>
    <row r="343" spans="1:6" x14ac:dyDescent="0.25">
      <c r="A343" s="232"/>
      <c r="B343" s="229"/>
      <c r="C343" s="10" t="s">
        <v>134</v>
      </c>
      <c r="D343" s="20">
        <v>242</v>
      </c>
      <c r="E343" s="20">
        <v>252</v>
      </c>
      <c r="F343" s="5">
        <f>SUM(D343:E343)</f>
        <v>494</v>
      </c>
    </row>
    <row r="344" spans="1:6" x14ac:dyDescent="0.25">
      <c r="A344" s="232"/>
      <c r="B344" s="229"/>
      <c r="C344" s="10" t="s">
        <v>135</v>
      </c>
      <c r="D344" s="20">
        <v>284</v>
      </c>
      <c r="E344" s="20">
        <v>276</v>
      </c>
      <c r="F344" s="5">
        <f>SUM(D344:E344)</f>
        <v>560</v>
      </c>
    </row>
    <row r="345" spans="1:6" x14ac:dyDescent="0.25">
      <c r="A345" s="233"/>
      <c r="B345" s="229"/>
      <c r="C345" s="10" t="s">
        <v>136</v>
      </c>
      <c r="D345" s="20">
        <v>337</v>
      </c>
      <c r="E345" s="20">
        <v>323</v>
      </c>
      <c r="F345" s="5">
        <f>SUM(D345:E345)</f>
        <v>660</v>
      </c>
    </row>
    <row r="346" spans="1:6" x14ac:dyDescent="0.25">
      <c r="A346" s="234">
        <v>9</v>
      </c>
      <c r="B346" s="229" t="s">
        <v>77</v>
      </c>
      <c r="C346" s="14">
        <v>3</v>
      </c>
      <c r="D346" s="16">
        <f>SUM(D347:D349)</f>
        <v>924</v>
      </c>
      <c r="E346" s="16">
        <f>SUM(E347:E349)</f>
        <v>932</v>
      </c>
      <c r="F346" s="16">
        <f>SUM(F347:F349)</f>
        <v>1856</v>
      </c>
    </row>
    <row r="347" spans="1:6" x14ac:dyDescent="0.25">
      <c r="A347" s="232"/>
      <c r="B347" s="229"/>
      <c r="C347" s="10" t="s">
        <v>134</v>
      </c>
      <c r="D347" s="20">
        <v>331</v>
      </c>
      <c r="E347" s="20">
        <v>350</v>
      </c>
      <c r="F347" s="5">
        <f>SUM(D347:E347)</f>
        <v>681</v>
      </c>
    </row>
    <row r="348" spans="1:6" x14ac:dyDescent="0.25">
      <c r="A348" s="232"/>
      <c r="B348" s="229"/>
      <c r="C348" s="10" t="s">
        <v>135</v>
      </c>
      <c r="D348" s="20">
        <v>300</v>
      </c>
      <c r="E348" s="20">
        <v>301</v>
      </c>
      <c r="F348" s="5">
        <f>SUM(D348:E348)</f>
        <v>601</v>
      </c>
    </row>
    <row r="349" spans="1:6" x14ac:dyDescent="0.25">
      <c r="A349" s="233"/>
      <c r="B349" s="229"/>
      <c r="C349" s="10" t="s">
        <v>136</v>
      </c>
      <c r="D349" s="20">
        <v>293</v>
      </c>
      <c r="E349" s="20">
        <v>281</v>
      </c>
      <c r="F349" s="5">
        <f>SUM(D349:E349)</f>
        <v>574</v>
      </c>
    </row>
    <row r="350" spans="1:6" x14ac:dyDescent="0.25">
      <c r="A350" s="234">
        <v>10</v>
      </c>
      <c r="B350" s="229" t="s">
        <v>80</v>
      </c>
      <c r="C350" s="7">
        <v>2</v>
      </c>
      <c r="D350" s="15">
        <f>SUM(D351:D352)</f>
        <v>267</v>
      </c>
      <c r="E350" s="15">
        <f>SUM(E351:E352)</f>
        <v>265</v>
      </c>
      <c r="F350" s="15">
        <f>SUM(F351:F352)</f>
        <v>532</v>
      </c>
    </row>
    <row r="351" spans="1:6" x14ac:dyDescent="0.25">
      <c r="A351" s="232"/>
      <c r="B351" s="229"/>
      <c r="C351" s="10" t="s">
        <v>134</v>
      </c>
      <c r="D351" s="20">
        <v>140</v>
      </c>
      <c r="E351" s="20">
        <v>137</v>
      </c>
      <c r="F351" s="5">
        <f>SUM(D351:E351)</f>
        <v>277</v>
      </c>
    </row>
    <row r="352" spans="1:6" x14ac:dyDescent="0.25">
      <c r="A352" s="233"/>
      <c r="B352" s="229"/>
      <c r="C352" s="10" t="s">
        <v>135</v>
      </c>
      <c r="D352" s="20">
        <v>127</v>
      </c>
      <c r="E352" s="20">
        <v>128</v>
      </c>
      <c r="F352" s="5">
        <f>SUM(D352:E352)</f>
        <v>255</v>
      </c>
    </row>
    <row r="353" spans="1:6" x14ac:dyDescent="0.25">
      <c r="A353" s="234">
        <v>11</v>
      </c>
      <c r="B353" s="234" t="s">
        <v>82</v>
      </c>
      <c r="C353" s="7">
        <v>2</v>
      </c>
      <c r="D353" s="15">
        <f>SUM(D354:D356)</f>
        <v>316</v>
      </c>
      <c r="E353" s="15">
        <f>SUM(E354:E356)</f>
        <v>262</v>
      </c>
      <c r="F353" s="15">
        <f>SUM(F354:F356)</f>
        <v>578</v>
      </c>
    </row>
    <row r="354" spans="1:6" x14ac:dyDescent="0.25">
      <c r="A354" s="232"/>
      <c r="B354" s="232"/>
      <c r="C354" s="10" t="s">
        <v>134</v>
      </c>
      <c r="D354" s="20">
        <v>101</v>
      </c>
      <c r="E354" s="20">
        <v>84</v>
      </c>
      <c r="F354" s="5">
        <f>SUM(D354:E354)</f>
        <v>185</v>
      </c>
    </row>
    <row r="355" spans="1:6" x14ac:dyDescent="0.25">
      <c r="A355" s="232"/>
      <c r="B355" s="232"/>
      <c r="C355" s="10" t="s">
        <v>135</v>
      </c>
      <c r="D355" s="20">
        <v>167</v>
      </c>
      <c r="E355" s="20">
        <v>137</v>
      </c>
      <c r="F355" s="5">
        <f>SUM(D355:E355)</f>
        <v>304</v>
      </c>
    </row>
    <row r="356" spans="1:6" x14ac:dyDescent="0.25">
      <c r="A356" s="233"/>
      <c r="B356" s="233"/>
      <c r="C356" s="10" t="s">
        <v>136</v>
      </c>
      <c r="D356" s="20">
        <v>48</v>
      </c>
      <c r="E356" s="20">
        <v>41</v>
      </c>
      <c r="F356" s="5">
        <f>SUM(D356:E356)</f>
        <v>89</v>
      </c>
    </row>
    <row r="357" spans="1:6" x14ac:dyDescent="0.25">
      <c r="A357" s="234">
        <v>12</v>
      </c>
      <c r="B357" s="229" t="s">
        <v>72</v>
      </c>
      <c r="C357" s="7">
        <v>2</v>
      </c>
      <c r="D357" s="15">
        <f>SUM(D358:D359)</f>
        <v>514</v>
      </c>
      <c r="E357" s="15">
        <f>SUM(E358:E359)</f>
        <v>479</v>
      </c>
      <c r="F357" s="15">
        <f>SUM(F358:F359)</f>
        <v>993</v>
      </c>
    </row>
    <row r="358" spans="1:6" x14ac:dyDescent="0.25">
      <c r="A358" s="232"/>
      <c r="B358" s="229"/>
      <c r="C358" s="10" t="s">
        <v>134</v>
      </c>
      <c r="D358" s="20">
        <v>260</v>
      </c>
      <c r="E358" s="20">
        <v>252</v>
      </c>
      <c r="F358" s="5">
        <f>SUM(D358:E358)</f>
        <v>512</v>
      </c>
    </row>
    <row r="359" spans="1:6" x14ac:dyDescent="0.25">
      <c r="A359" s="232"/>
      <c r="B359" s="229"/>
      <c r="C359" s="10" t="s">
        <v>135</v>
      </c>
      <c r="D359" s="20">
        <v>254</v>
      </c>
      <c r="E359" s="20">
        <v>227</v>
      </c>
      <c r="F359" s="5">
        <f>SUM(D359:E359)</f>
        <v>481</v>
      </c>
    </row>
    <row r="360" spans="1:6" x14ac:dyDescent="0.25">
      <c r="A360" s="234">
        <v>13</v>
      </c>
      <c r="B360" s="229" t="s">
        <v>79</v>
      </c>
      <c r="C360" s="7">
        <v>3</v>
      </c>
      <c r="D360" s="15">
        <f>SUM(D361:D363)</f>
        <v>494</v>
      </c>
      <c r="E360" s="15">
        <f>SUM(E361:E363)</f>
        <v>451</v>
      </c>
      <c r="F360" s="15">
        <f>SUM(F361:F363)</f>
        <v>945</v>
      </c>
    </row>
    <row r="361" spans="1:6" x14ac:dyDescent="0.25">
      <c r="A361" s="232"/>
      <c r="B361" s="229"/>
      <c r="C361" s="10" t="s">
        <v>134</v>
      </c>
      <c r="D361" s="20">
        <v>339</v>
      </c>
      <c r="E361" s="20">
        <v>326</v>
      </c>
      <c r="F361" s="5">
        <f>SUM(D361:E361)</f>
        <v>665</v>
      </c>
    </row>
    <row r="362" spans="1:6" x14ac:dyDescent="0.25">
      <c r="A362" s="232"/>
      <c r="B362" s="229"/>
      <c r="C362" s="10" t="s">
        <v>135</v>
      </c>
      <c r="D362" s="20">
        <v>70</v>
      </c>
      <c r="E362" s="20">
        <v>46</v>
      </c>
      <c r="F362" s="5">
        <f>SUM(D362:E362)</f>
        <v>116</v>
      </c>
    </row>
    <row r="363" spans="1:6" ht="15.75" thickBot="1" x14ac:dyDescent="0.3">
      <c r="A363" s="233"/>
      <c r="B363" s="229"/>
      <c r="C363" s="10" t="s">
        <v>136</v>
      </c>
      <c r="D363" s="20">
        <v>85</v>
      </c>
      <c r="E363" s="20">
        <v>79</v>
      </c>
      <c r="F363" s="5">
        <f>SUM(D363:E363)</f>
        <v>164</v>
      </c>
    </row>
    <row r="364" spans="1:6" ht="16.5" thickTop="1" thickBot="1" x14ac:dyDescent="0.3">
      <c r="A364" s="236" t="s">
        <v>148</v>
      </c>
      <c r="B364" s="236"/>
      <c r="C364" s="13">
        <f>SUM(C365,C369,C372,C376,C380,C384,C389,C391)</f>
        <v>21</v>
      </c>
      <c r="D364" s="17">
        <f>SUM(D365,D369,D372,D376,D380,D384,D389,D391)</f>
        <v>4603</v>
      </c>
      <c r="E364" s="17">
        <f>SUM(E365,E369,E372,E376,E380,E384,E389,E391)</f>
        <v>4545</v>
      </c>
      <c r="F364" s="17">
        <f>SUM(F365+F369+F372+F376+F380+F384+F389+F391)</f>
        <v>9148</v>
      </c>
    </row>
    <row r="365" spans="1:6" ht="15.75" thickTop="1" x14ac:dyDescent="0.25">
      <c r="A365" s="231">
        <v>1</v>
      </c>
      <c r="B365" s="242" t="s">
        <v>85</v>
      </c>
      <c r="C365" s="14">
        <v>3</v>
      </c>
      <c r="D365" s="16">
        <f>SUM(D366:D368)</f>
        <v>677</v>
      </c>
      <c r="E365" s="16">
        <f>SUM(E366:E368)</f>
        <v>682</v>
      </c>
      <c r="F365" s="16">
        <f>SUM(F366:F368)</f>
        <v>1359</v>
      </c>
    </row>
    <row r="366" spans="1:6" x14ac:dyDescent="0.25">
      <c r="A366" s="232"/>
      <c r="B366" s="229"/>
      <c r="C366" s="10" t="s">
        <v>134</v>
      </c>
      <c r="D366" s="21">
        <v>227</v>
      </c>
      <c r="E366" s="21">
        <v>236</v>
      </c>
      <c r="F366" s="5">
        <f>SUM(D366:E366)</f>
        <v>463</v>
      </c>
    </row>
    <row r="367" spans="1:6" x14ac:dyDescent="0.25">
      <c r="A367" s="232"/>
      <c r="B367" s="229"/>
      <c r="C367" s="10" t="s">
        <v>135</v>
      </c>
      <c r="D367" s="21">
        <v>244</v>
      </c>
      <c r="E367" s="21">
        <v>239</v>
      </c>
      <c r="F367" s="5">
        <f>SUM(D367:E367)</f>
        <v>483</v>
      </c>
    </row>
    <row r="368" spans="1:6" x14ac:dyDescent="0.25">
      <c r="A368" s="232"/>
      <c r="B368" s="229"/>
      <c r="C368" s="10" t="s">
        <v>136</v>
      </c>
      <c r="D368" s="21">
        <v>206</v>
      </c>
      <c r="E368" s="21">
        <v>207</v>
      </c>
      <c r="F368" s="5">
        <f>SUM(D368:E368)</f>
        <v>413</v>
      </c>
    </row>
    <row r="369" spans="1:6" x14ac:dyDescent="0.25">
      <c r="A369" s="234">
        <v>2</v>
      </c>
      <c r="B369" s="234" t="s">
        <v>86</v>
      </c>
      <c r="C369" s="7">
        <v>2</v>
      </c>
      <c r="D369" s="15">
        <f>SUM(D370:D371)</f>
        <v>445</v>
      </c>
      <c r="E369" s="15">
        <f>SUM(E370:E371)</f>
        <v>414</v>
      </c>
      <c r="F369" s="15">
        <f>SUM(F370:F371)</f>
        <v>859</v>
      </c>
    </row>
    <row r="370" spans="1:6" x14ac:dyDescent="0.25">
      <c r="A370" s="232"/>
      <c r="B370" s="232"/>
      <c r="C370" s="10" t="s">
        <v>134</v>
      </c>
      <c r="D370" s="21">
        <v>233</v>
      </c>
      <c r="E370" s="21">
        <v>208</v>
      </c>
      <c r="F370" s="5">
        <f>SUM(D370:E370)</f>
        <v>441</v>
      </c>
    </row>
    <row r="371" spans="1:6" x14ac:dyDescent="0.25">
      <c r="A371" s="233"/>
      <c r="B371" s="233"/>
      <c r="C371" s="10" t="s">
        <v>135</v>
      </c>
      <c r="D371" s="21">
        <v>212</v>
      </c>
      <c r="E371" s="21">
        <v>206</v>
      </c>
      <c r="F371" s="5">
        <f>SUM(D371:E371)</f>
        <v>418</v>
      </c>
    </row>
    <row r="372" spans="1:6" x14ac:dyDescent="0.25">
      <c r="A372" s="234">
        <v>3</v>
      </c>
      <c r="B372" s="229" t="s">
        <v>87</v>
      </c>
      <c r="C372" s="7">
        <v>3</v>
      </c>
      <c r="D372" s="15">
        <f>SUM(D373:D375)</f>
        <v>714</v>
      </c>
      <c r="E372" s="15">
        <f>SUM(E373:E375)</f>
        <v>686</v>
      </c>
      <c r="F372" s="15">
        <f>SUM(F373:F375)</f>
        <v>1400</v>
      </c>
    </row>
    <row r="373" spans="1:6" x14ac:dyDescent="0.25">
      <c r="A373" s="232"/>
      <c r="B373" s="229"/>
      <c r="C373" s="10" t="s">
        <v>134</v>
      </c>
      <c r="D373" s="21">
        <v>239</v>
      </c>
      <c r="E373" s="21">
        <v>230</v>
      </c>
      <c r="F373" s="5">
        <f>SUM(D373:E373)</f>
        <v>469</v>
      </c>
    </row>
    <row r="374" spans="1:6" x14ac:dyDescent="0.25">
      <c r="A374" s="232"/>
      <c r="B374" s="229"/>
      <c r="C374" s="10" t="s">
        <v>135</v>
      </c>
      <c r="D374" s="21">
        <v>242</v>
      </c>
      <c r="E374" s="21">
        <v>237</v>
      </c>
      <c r="F374" s="5">
        <f>SUM(D374:E374)</f>
        <v>479</v>
      </c>
    </row>
    <row r="375" spans="1:6" x14ac:dyDescent="0.25">
      <c r="A375" s="233"/>
      <c r="B375" s="229"/>
      <c r="C375" s="10" t="s">
        <v>136</v>
      </c>
      <c r="D375" s="21">
        <v>233</v>
      </c>
      <c r="E375" s="21">
        <v>219</v>
      </c>
      <c r="F375" s="5">
        <f>SUM(D375:E375)</f>
        <v>452</v>
      </c>
    </row>
    <row r="376" spans="1:6" x14ac:dyDescent="0.25">
      <c r="A376" s="234">
        <v>4</v>
      </c>
      <c r="B376" s="234" t="s">
        <v>88</v>
      </c>
      <c r="C376" s="7">
        <v>3</v>
      </c>
      <c r="D376" s="15">
        <f>SUM(D377:D379)</f>
        <v>626</v>
      </c>
      <c r="E376" s="15">
        <f>SUM(E377:E379)</f>
        <v>633</v>
      </c>
      <c r="F376" s="15">
        <f>SUM(F377:F379)</f>
        <v>1259</v>
      </c>
    </row>
    <row r="377" spans="1:6" x14ac:dyDescent="0.25">
      <c r="A377" s="232"/>
      <c r="B377" s="232"/>
      <c r="C377" s="10" t="s">
        <v>134</v>
      </c>
      <c r="D377" s="21">
        <v>159</v>
      </c>
      <c r="E377" s="21">
        <v>165</v>
      </c>
      <c r="F377" s="5">
        <f>SUM(D377:E377)</f>
        <v>324</v>
      </c>
    </row>
    <row r="378" spans="1:6" x14ac:dyDescent="0.25">
      <c r="A378" s="232"/>
      <c r="B378" s="232"/>
      <c r="C378" s="10" t="s">
        <v>135</v>
      </c>
      <c r="D378" s="21">
        <v>204</v>
      </c>
      <c r="E378" s="21">
        <v>213</v>
      </c>
      <c r="F378" s="5">
        <f>SUM(D378:E378)</f>
        <v>417</v>
      </c>
    </row>
    <row r="379" spans="1:6" x14ac:dyDescent="0.25">
      <c r="A379" s="233"/>
      <c r="B379" s="233"/>
      <c r="C379" s="10" t="s">
        <v>136</v>
      </c>
      <c r="D379" s="21">
        <v>263</v>
      </c>
      <c r="E379" s="21">
        <v>255</v>
      </c>
      <c r="F379" s="5">
        <f>SUM(D379:E379)</f>
        <v>518</v>
      </c>
    </row>
    <row r="380" spans="1:6" x14ac:dyDescent="0.25">
      <c r="A380" s="234">
        <v>5</v>
      </c>
      <c r="B380" s="229" t="s">
        <v>89</v>
      </c>
      <c r="C380" s="7">
        <v>3</v>
      </c>
      <c r="D380" s="15">
        <f>SUM(D381:D383)</f>
        <v>638</v>
      </c>
      <c r="E380" s="15">
        <f>SUM(E381:E383)</f>
        <v>657</v>
      </c>
      <c r="F380" s="15">
        <f>SUM(F381:F383)</f>
        <v>1295</v>
      </c>
    </row>
    <row r="381" spans="1:6" x14ac:dyDescent="0.25">
      <c r="A381" s="232"/>
      <c r="B381" s="229"/>
      <c r="C381" s="10" t="s">
        <v>134</v>
      </c>
      <c r="D381" s="21">
        <v>152</v>
      </c>
      <c r="E381" s="21">
        <v>158</v>
      </c>
      <c r="F381" s="5">
        <f>SUM(D381:E381)</f>
        <v>310</v>
      </c>
    </row>
    <row r="382" spans="1:6" x14ac:dyDescent="0.25">
      <c r="A382" s="232"/>
      <c r="B382" s="229"/>
      <c r="C382" s="10" t="s">
        <v>135</v>
      </c>
      <c r="D382" s="21">
        <v>305</v>
      </c>
      <c r="E382" s="21">
        <v>320</v>
      </c>
      <c r="F382" s="5">
        <f>SUM(D382:E382)</f>
        <v>625</v>
      </c>
    </row>
    <row r="383" spans="1:6" x14ac:dyDescent="0.25">
      <c r="A383" s="233"/>
      <c r="B383" s="229"/>
      <c r="C383" s="10" t="s">
        <v>136</v>
      </c>
      <c r="D383" s="21">
        <v>181</v>
      </c>
      <c r="E383" s="21">
        <v>179</v>
      </c>
      <c r="F383" s="5">
        <f>SUM(D383:E383)</f>
        <v>360</v>
      </c>
    </row>
    <row r="384" spans="1:6" x14ac:dyDescent="0.25">
      <c r="A384" s="234">
        <v>6</v>
      </c>
      <c r="B384" s="234" t="s">
        <v>83</v>
      </c>
      <c r="C384" s="7">
        <v>4</v>
      </c>
      <c r="D384" s="15">
        <f>SUM(D385:D388)</f>
        <v>872</v>
      </c>
      <c r="E384" s="15">
        <f>SUM(E385:E388)</f>
        <v>902</v>
      </c>
      <c r="F384" s="15">
        <f>SUM(F385:F388)</f>
        <v>1774</v>
      </c>
    </row>
    <row r="385" spans="1:6" x14ac:dyDescent="0.25">
      <c r="A385" s="232"/>
      <c r="B385" s="232"/>
      <c r="C385" s="10" t="s">
        <v>134</v>
      </c>
      <c r="D385" s="21">
        <v>264</v>
      </c>
      <c r="E385" s="21">
        <v>268</v>
      </c>
      <c r="F385" s="5">
        <f>SUM(D385:E385)</f>
        <v>532</v>
      </c>
    </row>
    <row r="386" spans="1:6" x14ac:dyDescent="0.25">
      <c r="A386" s="232"/>
      <c r="B386" s="232"/>
      <c r="C386" s="10" t="s">
        <v>135</v>
      </c>
      <c r="D386" s="21">
        <v>211</v>
      </c>
      <c r="E386" s="21">
        <v>234</v>
      </c>
      <c r="F386" s="5">
        <f>SUM(D386:E386)</f>
        <v>445</v>
      </c>
    </row>
    <row r="387" spans="1:6" x14ac:dyDescent="0.25">
      <c r="A387" s="232"/>
      <c r="B387" s="232"/>
      <c r="C387" s="10" t="s">
        <v>136</v>
      </c>
      <c r="D387" s="21">
        <v>179</v>
      </c>
      <c r="E387" s="21">
        <v>179</v>
      </c>
      <c r="F387" s="5">
        <f>SUM(D387:E387)</f>
        <v>358</v>
      </c>
    </row>
    <row r="388" spans="1:6" x14ac:dyDescent="0.25">
      <c r="A388" s="233"/>
      <c r="B388" s="233"/>
      <c r="C388" s="10" t="s">
        <v>137</v>
      </c>
      <c r="D388" s="21">
        <v>218</v>
      </c>
      <c r="E388" s="21">
        <v>221</v>
      </c>
      <c r="F388" s="5">
        <f>SUM(D388:E388)</f>
        <v>439</v>
      </c>
    </row>
    <row r="389" spans="1:6" x14ac:dyDescent="0.25">
      <c r="A389" s="234">
        <v>7</v>
      </c>
      <c r="B389" s="229" t="s">
        <v>84</v>
      </c>
      <c r="C389" s="7">
        <v>1</v>
      </c>
      <c r="D389" s="15">
        <f>SUM(D390:D390)</f>
        <v>241</v>
      </c>
      <c r="E389" s="15">
        <f>SUM(E390:E390)</f>
        <v>211</v>
      </c>
      <c r="F389" s="15">
        <f>SUM(F390:F390)</f>
        <v>452</v>
      </c>
    </row>
    <row r="390" spans="1:6" x14ac:dyDescent="0.25">
      <c r="A390" s="232"/>
      <c r="B390" s="229"/>
      <c r="C390" s="10" t="s">
        <v>134</v>
      </c>
      <c r="D390" s="21">
        <v>241</v>
      </c>
      <c r="E390" s="21">
        <v>211</v>
      </c>
      <c r="F390" s="5">
        <f>SUM(D390:E390)</f>
        <v>452</v>
      </c>
    </row>
    <row r="391" spans="1:6" x14ac:dyDescent="0.25">
      <c r="A391" s="234">
        <v>8</v>
      </c>
      <c r="B391" s="229" t="s">
        <v>90</v>
      </c>
      <c r="C391" s="7">
        <v>2</v>
      </c>
      <c r="D391" s="15">
        <f>SUM(D392:D393)</f>
        <v>390</v>
      </c>
      <c r="E391" s="15">
        <f>SUM(E392:E393)</f>
        <v>360</v>
      </c>
      <c r="F391" s="15">
        <f>SUM(F392:F393)</f>
        <v>750</v>
      </c>
    </row>
    <row r="392" spans="1:6" x14ac:dyDescent="0.25">
      <c r="A392" s="232"/>
      <c r="B392" s="229"/>
      <c r="C392" s="10" t="s">
        <v>134</v>
      </c>
      <c r="D392" s="21">
        <v>227</v>
      </c>
      <c r="E392" s="21">
        <v>231</v>
      </c>
      <c r="F392" s="5">
        <f>SUM(D392:E392)</f>
        <v>458</v>
      </c>
    </row>
    <row r="393" spans="1:6" ht="15.75" thickBot="1" x14ac:dyDescent="0.3">
      <c r="A393" s="233"/>
      <c r="B393" s="229"/>
      <c r="C393" s="10" t="s">
        <v>135</v>
      </c>
      <c r="D393" s="21">
        <v>163</v>
      </c>
      <c r="E393" s="21">
        <v>129</v>
      </c>
      <c r="F393" s="5">
        <f>SUM(D393:E393)</f>
        <v>292</v>
      </c>
    </row>
    <row r="394" spans="1:6" ht="16.5" thickTop="1" thickBot="1" x14ac:dyDescent="0.3">
      <c r="A394" s="236" t="s">
        <v>149</v>
      </c>
      <c r="B394" s="236"/>
      <c r="C394" s="13">
        <f>SUM(C395,C397,C401,C406,C413,C419,C422,C426,C430,C434,C440,C443,C445,C448,C452,C455,C458,C461)</f>
        <v>52</v>
      </c>
      <c r="D394" s="17">
        <f>SUM(D395,D397,D401,D406,D413,D419,D422,D426,D430,D434,D440,D443,D445,D448,D452,D455,D458,D461)</f>
        <v>13594</v>
      </c>
      <c r="E394" s="17">
        <f>SUM(E395,E397,E401,E406,E413,E419,E422,E426,E430,E434,E440,E443,E445,E448,E452,E455,E458,E461)</f>
        <v>12172</v>
      </c>
      <c r="F394" s="17">
        <f>SUM(F395,F397,F401,F406,F413,F419,F422,F426,F430,F434,F440,F443,F445,F448,F452,F455,F458,F461)</f>
        <v>25766</v>
      </c>
    </row>
    <row r="395" spans="1:6" ht="15.75" thickTop="1" x14ac:dyDescent="0.25">
      <c r="A395" s="232">
        <v>1</v>
      </c>
      <c r="B395" s="233" t="s">
        <v>91</v>
      </c>
      <c r="C395" s="14">
        <v>1</v>
      </c>
      <c r="D395" s="16">
        <f>SUM(D396:D396)</f>
        <v>445</v>
      </c>
      <c r="E395" s="16">
        <f>SUM(E396:E396)</f>
        <v>389</v>
      </c>
      <c r="F395" s="16">
        <f>SUM(F396:F396)</f>
        <v>834</v>
      </c>
    </row>
    <row r="396" spans="1:6" x14ac:dyDescent="0.25">
      <c r="A396" s="233"/>
      <c r="B396" s="229"/>
      <c r="C396" s="10" t="s">
        <v>134</v>
      </c>
      <c r="D396" s="21">
        <v>445</v>
      </c>
      <c r="E396" s="21">
        <v>389</v>
      </c>
      <c r="F396" s="5">
        <f>SUM(D396:E396)</f>
        <v>834</v>
      </c>
    </row>
    <row r="397" spans="1:6" x14ac:dyDescent="0.25">
      <c r="A397" s="234">
        <v>2</v>
      </c>
      <c r="B397" s="229" t="s">
        <v>92</v>
      </c>
      <c r="C397" s="7">
        <v>3</v>
      </c>
      <c r="D397" s="15">
        <f>SUM(D398:D400)</f>
        <v>489</v>
      </c>
      <c r="E397" s="15">
        <f>SUM(E398:E400)</f>
        <v>471</v>
      </c>
      <c r="F397" s="15">
        <f>SUM(F398:F400)</f>
        <v>960</v>
      </c>
    </row>
    <row r="398" spans="1:6" x14ac:dyDescent="0.25">
      <c r="A398" s="232"/>
      <c r="B398" s="229"/>
      <c r="C398" s="10" t="s">
        <v>134</v>
      </c>
      <c r="D398" s="21">
        <v>157</v>
      </c>
      <c r="E398" s="21">
        <v>152</v>
      </c>
      <c r="F398" s="5">
        <f>SUM(D398:E398)</f>
        <v>309</v>
      </c>
    </row>
    <row r="399" spans="1:6" x14ac:dyDescent="0.25">
      <c r="A399" s="232"/>
      <c r="B399" s="229"/>
      <c r="C399" s="10" t="s">
        <v>135</v>
      </c>
      <c r="D399" s="21">
        <v>144</v>
      </c>
      <c r="E399" s="21">
        <v>144</v>
      </c>
      <c r="F399" s="5">
        <f>SUM(D399:E399)</f>
        <v>288</v>
      </c>
    </row>
    <row r="400" spans="1:6" x14ac:dyDescent="0.25">
      <c r="A400" s="233"/>
      <c r="B400" s="229"/>
      <c r="C400" s="10" t="s">
        <v>136</v>
      </c>
      <c r="D400" s="21">
        <v>188</v>
      </c>
      <c r="E400" s="21">
        <v>175</v>
      </c>
      <c r="F400" s="5">
        <f>SUM(D400:E400)</f>
        <v>363</v>
      </c>
    </row>
    <row r="401" spans="1:6" x14ac:dyDescent="0.25">
      <c r="A401" s="234">
        <v>3</v>
      </c>
      <c r="B401" s="234" t="s">
        <v>93</v>
      </c>
      <c r="C401" s="7">
        <v>4</v>
      </c>
      <c r="D401" s="15">
        <f>SUM(D402:D405)</f>
        <v>983</v>
      </c>
      <c r="E401" s="15">
        <f>SUM(E402:E405)</f>
        <v>978</v>
      </c>
      <c r="F401" s="15">
        <f>SUM(F402:F405)</f>
        <v>1961</v>
      </c>
    </row>
    <row r="402" spans="1:6" x14ac:dyDescent="0.25">
      <c r="A402" s="232"/>
      <c r="B402" s="232"/>
      <c r="C402" s="10" t="s">
        <v>134</v>
      </c>
      <c r="D402" s="21">
        <v>274</v>
      </c>
      <c r="E402" s="21">
        <v>268</v>
      </c>
      <c r="F402" s="5">
        <f>SUM(D402:E402)</f>
        <v>542</v>
      </c>
    </row>
    <row r="403" spans="1:6" x14ac:dyDescent="0.25">
      <c r="A403" s="232"/>
      <c r="B403" s="232"/>
      <c r="C403" s="10" t="s">
        <v>135</v>
      </c>
      <c r="D403" s="21">
        <v>312</v>
      </c>
      <c r="E403" s="21">
        <v>296</v>
      </c>
      <c r="F403" s="5">
        <f>SUM(D403:E403)</f>
        <v>608</v>
      </c>
    </row>
    <row r="404" spans="1:6" x14ac:dyDescent="0.25">
      <c r="A404" s="232"/>
      <c r="B404" s="232"/>
      <c r="C404" s="10" t="s">
        <v>136</v>
      </c>
      <c r="D404" s="21">
        <v>182</v>
      </c>
      <c r="E404" s="21">
        <v>187</v>
      </c>
      <c r="F404" s="5">
        <f>SUM(D404:E404)</f>
        <v>369</v>
      </c>
    </row>
    <row r="405" spans="1:6" x14ac:dyDescent="0.25">
      <c r="A405" s="232"/>
      <c r="B405" s="25"/>
      <c r="C405" s="10" t="s">
        <v>137</v>
      </c>
      <c r="D405" s="21">
        <v>215</v>
      </c>
      <c r="E405" s="21">
        <v>227</v>
      </c>
      <c r="F405" s="5">
        <f>SUM(D405:E405)</f>
        <v>442</v>
      </c>
    </row>
    <row r="406" spans="1:6" x14ac:dyDescent="0.25">
      <c r="A406" s="234">
        <v>4</v>
      </c>
      <c r="B406" s="229" t="s">
        <v>94</v>
      </c>
      <c r="C406" s="7">
        <v>6</v>
      </c>
      <c r="D406" s="15">
        <f>SUM(D407:D412)</f>
        <v>1926</v>
      </c>
      <c r="E406" s="15">
        <f>SUM(E407:E412)</f>
        <v>1663</v>
      </c>
      <c r="F406" s="15">
        <f>SUM(F407:F412)</f>
        <v>3589</v>
      </c>
    </row>
    <row r="407" spans="1:6" x14ac:dyDescent="0.25">
      <c r="A407" s="232"/>
      <c r="B407" s="229"/>
      <c r="C407" s="10" t="s">
        <v>134</v>
      </c>
      <c r="D407" s="21">
        <v>433</v>
      </c>
      <c r="E407" s="21">
        <v>354</v>
      </c>
      <c r="F407" s="5">
        <f t="shared" ref="F407:F412" si="14">SUM(D407:E407)</f>
        <v>787</v>
      </c>
    </row>
    <row r="408" spans="1:6" x14ac:dyDescent="0.25">
      <c r="A408" s="232"/>
      <c r="B408" s="229"/>
      <c r="C408" s="10" t="s">
        <v>135</v>
      </c>
      <c r="D408" s="21">
        <v>329</v>
      </c>
      <c r="E408" s="21">
        <v>308</v>
      </c>
      <c r="F408" s="5">
        <f t="shared" si="14"/>
        <v>637</v>
      </c>
    </row>
    <row r="409" spans="1:6" x14ac:dyDescent="0.25">
      <c r="A409" s="232"/>
      <c r="B409" s="229"/>
      <c r="C409" s="10" t="s">
        <v>136</v>
      </c>
      <c r="D409" s="21">
        <v>249</v>
      </c>
      <c r="E409" s="21">
        <v>217</v>
      </c>
      <c r="F409" s="5">
        <f t="shared" si="14"/>
        <v>466</v>
      </c>
    </row>
    <row r="410" spans="1:6" x14ac:dyDescent="0.25">
      <c r="A410" s="232"/>
      <c r="B410" s="229"/>
      <c r="C410" s="10" t="s">
        <v>137</v>
      </c>
      <c r="D410" s="21">
        <v>241</v>
      </c>
      <c r="E410" s="21">
        <v>200</v>
      </c>
      <c r="F410" s="5">
        <f t="shared" si="14"/>
        <v>441</v>
      </c>
    </row>
    <row r="411" spans="1:6" x14ac:dyDescent="0.25">
      <c r="A411" s="232"/>
      <c r="B411" s="229"/>
      <c r="C411" s="10" t="s">
        <v>138</v>
      </c>
      <c r="D411" s="21">
        <v>382</v>
      </c>
      <c r="E411" s="21">
        <v>309</v>
      </c>
      <c r="F411" s="5">
        <f t="shared" si="14"/>
        <v>691</v>
      </c>
    </row>
    <row r="412" spans="1:6" x14ac:dyDescent="0.25">
      <c r="A412" s="233"/>
      <c r="B412" s="229"/>
      <c r="C412" s="10" t="s">
        <v>139</v>
      </c>
      <c r="D412" s="21">
        <v>292</v>
      </c>
      <c r="E412" s="21">
        <v>275</v>
      </c>
      <c r="F412" s="5">
        <f t="shared" si="14"/>
        <v>567</v>
      </c>
    </row>
    <row r="413" spans="1:6" x14ac:dyDescent="0.25">
      <c r="A413" s="234">
        <v>5</v>
      </c>
      <c r="B413" s="229" t="s">
        <v>95</v>
      </c>
      <c r="C413" s="7">
        <v>5</v>
      </c>
      <c r="D413" s="15">
        <f>SUM(D414:D418)</f>
        <v>1515</v>
      </c>
      <c r="E413" s="15">
        <f>SUM(E414:E418)</f>
        <v>1324</v>
      </c>
      <c r="F413" s="15">
        <f>SUM(F414:F418)</f>
        <v>2839</v>
      </c>
    </row>
    <row r="414" spans="1:6" x14ac:dyDescent="0.25">
      <c r="A414" s="232"/>
      <c r="B414" s="229"/>
      <c r="C414" s="10" t="s">
        <v>134</v>
      </c>
      <c r="D414" s="21">
        <v>321</v>
      </c>
      <c r="E414" s="21">
        <v>284</v>
      </c>
      <c r="F414" s="5">
        <f>SUM(D414:E414)</f>
        <v>605</v>
      </c>
    </row>
    <row r="415" spans="1:6" x14ac:dyDescent="0.25">
      <c r="A415" s="232"/>
      <c r="B415" s="229"/>
      <c r="C415" s="10" t="s">
        <v>135</v>
      </c>
      <c r="D415" s="21">
        <v>242</v>
      </c>
      <c r="E415" s="21">
        <v>214</v>
      </c>
      <c r="F415" s="5">
        <f>SUM(D415:E415)</f>
        <v>456</v>
      </c>
    </row>
    <row r="416" spans="1:6" x14ac:dyDescent="0.25">
      <c r="A416" s="232"/>
      <c r="B416" s="229"/>
      <c r="C416" s="10" t="s">
        <v>136</v>
      </c>
      <c r="D416" s="21">
        <v>248</v>
      </c>
      <c r="E416" s="21">
        <v>204</v>
      </c>
      <c r="F416" s="5">
        <f>SUM(D416:E416)</f>
        <v>452</v>
      </c>
    </row>
    <row r="417" spans="1:6" x14ac:dyDescent="0.25">
      <c r="A417" s="232"/>
      <c r="B417" s="229"/>
      <c r="C417" s="10" t="s">
        <v>137</v>
      </c>
      <c r="D417" s="21">
        <v>290</v>
      </c>
      <c r="E417" s="21">
        <v>251</v>
      </c>
      <c r="F417" s="5">
        <f>SUM(D417:E417)</f>
        <v>541</v>
      </c>
    </row>
    <row r="418" spans="1:6" x14ac:dyDescent="0.25">
      <c r="A418" s="233"/>
      <c r="B418" s="229"/>
      <c r="C418" s="10" t="s">
        <v>138</v>
      </c>
      <c r="D418" s="21">
        <v>414</v>
      </c>
      <c r="E418" s="21">
        <v>371</v>
      </c>
      <c r="F418" s="5">
        <f>SUM(D418:E418)</f>
        <v>785</v>
      </c>
    </row>
    <row r="419" spans="1:6" x14ac:dyDescent="0.25">
      <c r="A419" s="234">
        <v>6</v>
      </c>
      <c r="B419" s="229" t="s">
        <v>96</v>
      </c>
      <c r="C419" s="7">
        <v>2</v>
      </c>
      <c r="D419" s="15">
        <f>SUM(D420:D421)</f>
        <v>321</v>
      </c>
      <c r="E419" s="15">
        <f>SUM(E420:E421)</f>
        <v>265</v>
      </c>
      <c r="F419" s="15">
        <f>SUM(F420:F421)</f>
        <v>586</v>
      </c>
    </row>
    <row r="420" spans="1:6" x14ac:dyDescent="0.25">
      <c r="A420" s="232"/>
      <c r="B420" s="229"/>
      <c r="C420" s="10" t="s">
        <v>134</v>
      </c>
      <c r="D420" s="21">
        <v>211</v>
      </c>
      <c r="E420" s="21">
        <v>179</v>
      </c>
      <c r="F420" s="5">
        <f>SUM(D420:E420)</f>
        <v>390</v>
      </c>
    </row>
    <row r="421" spans="1:6" x14ac:dyDescent="0.25">
      <c r="A421" s="233"/>
      <c r="B421" s="229"/>
      <c r="C421" s="10" t="s">
        <v>135</v>
      </c>
      <c r="D421" s="21">
        <v>110</v>
      </c>
      <c r="E421" s="21">
        <v>86</v>
      </c>
      <c r="F421" s="5">
        <f>SUM(D421:E421)</f>
        <v>196</v>
      </c>
    </row>
    <row r="422" spans="1:6" x14ac:dyDescent="0.25">
      <c r="A422" s="234">
        <v>7</v>
      </c>
      <c r="B422" s="229" t="s">
        <v>44</v>
      </c>
      <c r="C422" s="7">
        <v>3</v>
      </c>
      <c r="D422" s="15">
        <f>SUM(D423:D425)</f>
        <v>863</v>
      </c>
      <c r="E422" s="15">
        <f>SUM(E423:E425)</f>
        <v>787</v>
      </c>
      <c r="F422" s="15">
        <f>SUM(F423:F425)</f>
        <v>1650</v>
      </c>
    </row>
    <row r="423" spans="1:6" x14ac:dyDescent="0.25">
      <c r="A423" s="232"/>
      <c r="B423" s="229"/>
      <c r="C423" s="10" t="s">
        <v>134</v>
      </c>
      <c r="D423" s="21">
        <v>286</v>
      </c>
      <c r="E423" s="21">
        <v>286</v>
      </c>
      <c r="F423" s="5">
        <f>SUM(D423:E423)</f>
        <v>572</v>
      </c>
    </row>
    <row r="424" spans="1:6" x14ac:dyDescent="0.25">
      <c r="A424" s="232"/>
      <c r="B424" s="229"/>
      <c r="C424" s="10" t="s">
        <v>135</v>
      </c>
      <c r="D424" s="21">
        <v>263</v>
      </c>
      <c r="E424" s="21">
        <v>233</v>
      </c>
      <c r="F424" s="5">
        <f>SUM(D424:E424)</f>
        <v>496</v>
      </c>
    </row>
    <row r="425" spans="1:6" x14ac:dyDescent="0.25">
      <c r="A425" s="233"/>
      <c r="B425" s="229"/>
      <c r="C425" s="10" t="s">
        <v>136</v>
      </c>
      <c r="D425" s="21">
        <v>314</v>
      </c>
      <c r="E425" s="21">
        <v>268</v>
      </c>
      <c r="F425" s="5">
        <f>SUM(D425:E425)</f>
        <v>582</v>
      </c>
    </row>
    <row r="426" spans="1:6" x14ac:dyDescent="0.25">
      <c r="A426" s="234">
        <v>8</v>
      </c>
      <c r="B426" s="229" t="s">
        <v>97</v>
      </c>
      <c r="C426" s="7">
        <v>3</v>
      </c>
      <c r="D426" s="15">
        <f>SUM(D427:D429)</f>
        <v>594</v>
      </c>
      <c r="E426" s="15">
        <f>SUM(E427:E429)</f>
        <v>603</v>
      </c>
      <c r="F426" s="15">
        <f>SUM(F427:F429)</f>
        <v>1197</v>
      </c>
    </row>
    <row r="427" spans="1:6" x14ac:dyDescent="0.25">
      <c r="A427" s="232"/>
      <c r="B427" s="229"/>
      <c r="C427" s="10" t="s">
        <v>134</v>
      </c>
      <c r="D427" s="21">
        <v>189</v>
      </c>
      <c r="E427" s="21">
        <v>209</v>
      </c>
      <c r="F427" s="5">
        <f>SUM(D427:E427)</f>
        <v>398</v>
      </c>
    </row>
    <row r="428" spans="1:6" x14ac:dyDescent="0.25">
      <c r="A428" s="232"/>
      <c r="B428" s="229"/>
      <c r="C428" s="10" t="s">
        <v>135</v>
      </c>
      <c r="D428" s="21">
        <v>236</v>
      </c>
      <c r="E428" s="21">
        <v>228</v>
      </c>
      <c r="F428" s="5">
        <f>SUM(D428:E428)</f>
        <v>464</v>
      </c>
    </row>
    <row r="429" spans="1:6" x14ac:dyDescent="0.25">
      <c r="A429" s="233"/>
      <c r="B429" s="229"/>
      <c r="C429" s="10" t="s">
        <v>136</v>
      </c>
      <c r="D429" s="21">
        <v>169</v>
      </c>
      <c r="E429" s="21">
        <v>166</v>
      </c>
      <c r="F429" s="5">
        <f>SUM(D429:E429)</f>
        <v>335</v>
      </c>
    </row>
    <row r="430" spans="1:6" x14ac:dyDescent="0.25">
      <c r="A430" s="234">
        <v>9</v>
      </c>
      <c r="B430" s="229" t="s">
        <v>98</v>
      </c>
      <c r="C430" s="7">
        <v>3</v>
      </c>
      <c r="D430" s="15">
        <f>SUM(D431:D433)</f>
        <v>858</v>
      </c>
      <c r="E430" s="15">
        <f>SUM(E431:E433)</f>
        <v>703</v>
      </c>
      <c r="F430" s="15">
        <f>SUM(F431:F433)</f>
        <v>1561</v>
      </c>
    </row>
    <row r="431" spans="1:6" x14ac:dyDescent="0.25">
      <c r="A431" s="232"/>
      <c r="B431" s="229"/>
      <c r="C431" s="10" t="s">
        <v>134</v>
      </c>
      <c r="D431" s="21">
        <v>398</v>
      </c>
      <c r="E431" s="21">
        <v>365</v>
      </c>
      <c r="F431" s="5">
        <f>SUM(D431:E431)</f>
        <v>763</v>
      </c>
    </row>
    <row r="432" spans="1:6" x14ac:dyDescent="0.25">
      <c r="A432" s="232"/>
      <c r="B432" s="229"/>
      <c r="C432" s="10" t="s">
        <v>135</v>
      </c>
      <c r="D432" s="21">
        <v>334</v>
      </c>
      <c r="E432" s="21">
        <v>238</v>
      </c>
      <c r="F432" s="5">
        <f>SUM(D432:E432)</f>
        <v>572</v>
      </c>
    </row>
    <row r="433" spans="1:6" x14ac:dyDescent="0.25">
      <c r="A433" s="233"/>
      <c r="B433" s="229"/>
      <c r="C433" s="10" t="s">
        <v>136</v>
      </c>
      <c r="D433" s="21">
        <v>126</v>
      </c>
      <c r="E433" s="21">
        <v>100</v>
      </c>
      <c r="F433" s="5">
        <f>SUM(D433:E433)</f>
        <v>226</v>
      </c>
    </row>
    <row r="434" spans="1:6" x14ac:dyDescent="0.25">
      <c r="A434" s="234">
        <v>10</v>
      </c>
      <c r="B434" s="229" t="s">
        <v>99</v>
      </c>
      <c r="C434" s="7">
        <v>5</v>
      </c>
      <c r="D434" s="15">
        <f>SUM(D435:D439)</f>
        <v>1564</v>
      </c>
      <c r="E434" s="15">
        <f>SUM(E435:E439)</f>
        <v>1372</v>
      </c>
      <c r="F434" s="15">
        <f>SUM(F435:F439)</f>
        <v>2936</v>
      </c>
    </row>
    <row r="435" spans="1:6" x14ac:dyDescent="0.25">
      <c r="A435" s="232"/>
      <c r="B435" s="229"/>
      <c r="C435" s="10" t="s">
        <v>134</v>
      </c>
      <c r="D435" s="21">
        <v>315</v>
      </c>
      <c r="E435" s="21">
        <v>267</v>
      </c>
      <c r="F435" s="5">
        <f>SUM(D435:E435)</f>
        <v>582</v>
      </c>
    </row>
    <row r="436" spans="1:6" x14ac:dyDescent="0.25">
      <c r="A436" s="232"/>
      <c r="B436" s="229"/>
      <c r="C436" s="10" t="s">
        <v>135</v>
      </c>
      <c r="D436" s="21">
        <v>317</v>
      </c>
      <c r="E436" s="21">
        <v>259</v>
      </c>
      <c r="F436" s="5">
        <f>SUM(D436:E436)</f>
        <v>576</v>
      </c>
    </row>
    <row r="437" spans="1:6" x14ac:dyDescent="0.25">
      <c r="A437" s="232"/>
      <c r="B437" s="229"/>
      <c r="C437" s="10" t="s">
        <v>136</v>
      </c>
      <c r="D437" s="21">
        <v>374</v>
      </c>
      <c r="E437" s="21">
        <v>327</v>
      </c>
      <c r="F437" s="5">
        <f>SUM(D437:E437)</f>
        <v>701</v>
      </c>
    </row>
    <row r="438" spans="1:6" x14ac:dyDescent="0.25">
      <c r="A438" s="232"/>
      <c r="B438" s="229"/>
      <c r="C438" s="10" t="s">
        <v>137</v>
      </c>
      <c r="D438" s="21">
        <v>334</v>
      </c>
      <c r="E438" s="21">
        <v>313</v>
      </c>
      <c r="F438" s="5">
        <f>SUM(D438:E438)</f>
        <v>647</v>
      </c>
    </row>
    <row r="439" spans="1:6" x14ac:dyDescent="0.25">
      <c r="A439" s="233"/>
      <c r="B439" s="229"/>
      <c r="C439" s="10" t="s">
        <v>138</v>
      </c>
      <c r="D439" s="21">
        <v>224</v>
      </c>
      <c r="E439" s="21">
        <v>206</v>
      </c>
      <c r="F439" s="5">
        <f>SUM(D439:E439)</f>
        <v>430</v>
      </c>
    </row>
    <row r="440" spans="1:6" x14ac:dyDescent="0.25">
      <c r="A440" s="234">
        <v>11</v>
      </c>
      <c r="B440" s="229" t="s">
        <v>100</v>
      </c>
      <c r="C440" s="7">
        <v>2</v>
      </c>
      <c r="D440" s="15">
        <f>SUM(D441:D442)</f>
        <v>739</v>
      </c>
      <c r="E440" s="15">
        <f>SUM(E441:E442)</f>
        <v>704</v>
      </c>
      <c r="F440" s="15">
        <f>SUM(F441:F442)</f>
        <v>1443</v>
      </c>
    </row>
    <row r="441" spans="1:6" x14ac:dyDescent="0.25">
      <c r="A441" s="232"/>
      <c r="B441" s="229"/>
      <c r="C441" s="10" t="s">
        <v>134</v>
      </c>
      <c r="D441" s="21">
        <v>396</v>
      </c>
      <c r="E441" s="21">
        <v>372</v>
      </c>
      <c r="F441" s="5">
        <f>SUM(D441:E441)</f>
        <v>768</v>
      </c>
    </row>
    <row r="442" spans="1:6" x14ac:dyDescent="0.25">
      <c r="A442" s="233"/>
      <c r="B442" s="229"/>
      <c r="C442" s="10" t="s">
        <v>135</v>
      </c>
      <c r="D442" s="21">
        <v>343</v>
      </c>
      <c r="E442" s="21">
        <v>332</v>
      </c>
      <c r="F442" s="5">
        <f>SUM(D442:E442)</f>
        <v>675</v>
      </c>
    </row>
    <row r="443" spans="1:6" x14ac:dyDescent="0.25">
      <c r="A443" s="234">
        <v>12</v>
      </c>
      <c r="B443" s="229" t="s">
        <v>101</v>
      </c>
      <c r="C443" s="7">
        <v>1</v>
      </c>
      <c r="D443" s="15">
        <f>SUM(D444:D444)</f>
        <v>246</v>
      </c>
      <c r="E443" s="15">
        <f>SUM(E444:E444)</f>
        <v>230</v>
      </c>
      <c r="F443" s="15">
        <f>SUM(F444:F444)</f>
        <v>476</v>
      </c>
    </row>
    <row r="444" spans="1:6" x14ac:dyDescent="0.25">
      <c r="A444" s="233"/>
      <c r="B444" s="229"/>
      <c r="C444" s="10" t="s">
        <v>134</v>
      </c>
      <c r="D444" s="21">
        <v>246</v>
      </c>
      <c r="E444" s="21">
        <v>230</v>
      </c>
      <c r="F444" s="5">
        <f>SUM(D444:E444)</f>
        <v>476</v>
      </c>
    </row>
    <row r="445" spans="1:6" x14ac:dyDescent="0.25">
      <c r="A445" s="234">
        <v>13</v>
      </c>
      <c r="B445" s="229" t="s">
        <v>102</v>
      </c>
      <c r="C445" s="7">
        <v>2</v>
      </c>
      <c r="D445" s="15">
        <f>SUM(D446:D447)</f>
        <v>583</v>
      </c>
      <c r="E445" s="15">
        <f>SUM(E446:E447)</f>
        <v>512</v>
      </c>
      <c r="F445" s="15">
        <f>SUM(F446:F447)</f>
        <v>1095</v>
      </c>
    </row>
    <row r="446" spans="1:6" x14ac:dyDescent="0.25">
      <c r="A446" s="232"/>
      <c r="B446" s="229"/>
      <c r="C446" s="10" t="s">
        <v>134</v>
      </c>
      <c r="D446" s="21">
        <v>183</v>
      </c>
      <c r="E446" s="21">
        <v>166</v>
      </c>
      <c r="F446" s="5">
        <f>SUM(D446:E446)</f>
        <v>349</v>
      </c>
    </row>
    <row r="447" spans="1:6" x14ac:dyDescent="0.25">
      <c r="A447" s="233"/>
      <c r="B447" s="229"/>
      <c r="C447" s="10" t="s">
        <v>135</v>
      </c>
      <c r="D447" s="21">
        <v>400</v>
      </c>
      <c r="E447" s="21">
        <v>346</v>
      </c>
      <c r="F447" s="5">
        <f>SUM(D447:E447)</f>
        <v>746</v>
      </c>
    </row>
    <row r="448" spans="1:6" x14ac:dyDescent="0.25">
      <c r="A448" s="234">
        <v>14</v>
      </c>
      <c r="B448" s="229" t="s">
        <v>103</v>
      </c>
      <c r="C448" s="7">
        <v>3</v>
      </c>
      <c r="D448" s="15">
        <f>SUM(D449:D451)</f>
        <v>609</v>
      </c>
      <c r="E448" s="15">
        <f>SUM(E449:E451)</f>
        <v>570</v>
      </c>
      <c r="F448" s="15">
        <f>SUM(F449:F451)</f>
        <v>1179</v>
      </c>
    </row>
    <row r="449" spans="1:6" x14ac:dyDescent="0.25">
      <c r="A449" s="232"/>
      <c r="B449" s="229"/>
      <c r="C449" s="10" t="s">
        <v>134</v>
      </c>
      <c r="D449" s="21">
        <v>208</v>
      </c>
      <c r="E449" s="21">
        <v>187</v>
      </c>
      <c r="F449" s="5">
        <f>SUM(D449:E449)</f>
        <v>395</v>
      </c>
    </row>
    <row r="450" spans="1:6" x14ac:dyDescent="0.25">
      <c r="A450" s="232"/>
      <c r="B450" s="229"/>
      <c r="C450" s="10" t="s">
        <v>135</v>
      </c>
      <c r="D450" s="21">
        <v>226</v>
      </c>
      <c r="E450" s="21">
        <v>220</v>
      </c>
      <c r="F450" s="5">
        <f>SUM(D450:E450)</f>
        <v>446</v>
      </c>
    </row>
    <row r="451" spans="1:6" x14ac:dyDescent="0.25">
      <c r="A451" s="233"/>
      <c r="B451" s="229"/>
      <c r="C451" s="10" t="s">
        <v>136</v>
      </c>
      <c r="D451" s="21">
        <v>175</v>
      </c>
      <c r="E451" s="21">
        <v>163</v>
      </c>
      <c r="F451" s="5">
        <f>SUM(D451:E451)</f>
        <v>338</v>
      </c>
    </row>
    <row r="452" spans="1:6" x14ac:dyDescent="0.25">
      <c r="A452" s="234">
        <v>15</v>
      </c>
      <c r="B452" s="229" t="s">
        <v>104</v>
      </c>
      <c r="C452" s="7">
        <v>2</v>
      </c>
      <c r="D452" s="15">
        <f>SUM(D453:D454)</f>
        <v>395</v>
      </c>
      <c r="E452" s="15">
        <f>SUM(E453:E454)</f>
        <v>346</v>
      </c>
      <c r="F452" s="15">
        <f>SUM(F453:F454)</f>
        <v>741</v>
      </c>
    </row>
    <row r="453" spans="1:6" x14ac:dyDescent="0.25">
      <c r="A453" s="232"/>
      <c r="B453" s="229"/>
      <c r="C453" s="10" t="s">
        <v>134</v>
      </c>
      <c r="D453" s="21">
        <v>201</v>
      </c>
      <c r="E453" s="21">
        <v>178</v>
      </c>
      <c r="F453" s="5">
        <f>SUM(D453:E453)</f>
        <v>379</v>
      </c>
    </row>
    <row r="454" spans="1:6" x14ac:dyDescent="0.25">
      <c r="A454" s="233"/>
      <c r="B454" s="229"/>
      <c r="C454" s="10" t="s">
        <v>135</v>
      </c>
      <c r="D454" s="21">
        <v>194</v>
      </c>
      <c r="E454" s="21">
        <v>168</v>
      </c>
      <c r="F454" s="5">
        <f>SUM(D454:E454)</f>
        <v>362</v>
      </c>
    </row>
    <row r="455" spans="1:6" x14ac:dyDescent="0.25">
      <c r="A455" s="234">
        <v>16</v>
      </c>
      <c r="B455" s="229" t="s">
        <v>105</v>
      </c>
      <c r="C455" s="7">
        <v>2</v>
      </c>
      <c r="D455" s="15">
        <f>SUM(D456:D457)</f>
        <v>534</v>
      </c>
      <c r="E455" s="15">
        <f>SUM(E456:E457)</f>
        <v>474</v>
      </c>
      <c r="F455" s="15">
        <f>SUM(F456:F457)</f>
        <v>1008</v>
      </c>
    </row>
    <row r="456" spans="1:6" x14ac:dyDescent="0.25">
      <c r="A456" s="232"/>
      <c r="B456" s="229"/>
      <c r="C456" s="10" t="s">
        <v>134</v>
      </c>
      <c r="D456" s="21">
        <v>264</v>
      </c>
      <c r="E456" s="21">
        <v>246</v>
      </c>
      <c r="F456" s="5">
        <f>SUM(D456:E456)</f>
        <v>510</v>
      </c>
    </row>
    <row r="457" spans="1:6" x14ac:dyDescent="0.25">
      <c r="A457" s="233"/>
      <c r="B457" s="229"/>
      <c r="C457" s="10" t="s">
        <v>135</v>
      </c>
      <c r="D457" s="21">
        <v>270</v>
      </c>
      <c r="E457" s="21">
        <v>228</v>
      </c>
      <c r="F457" s="5">
        <f>SUM(D457:E457)</f>
        <v>498</v>
      </c>
    </row>
    <row r="458" spans="1:6" x14ac:dyDescent="0.25">
      <c r="A458" s="234">
        <v>17</v>
      </c>
      <c r="B458" s="229" t="s">
        <v>106</v>
      </c>
      <c r="C458" s="7">
        <v>2</v>
      </c>
      <c r="D458" s="15">
        <f>SUM(D459:D460)</f>
        <v>444</v>
      </c>
      <c r="E458" s="15">
        <f>SUM(E459:E460)</f>
        <v>365</v>
      </c>
      <c r="F458" s="15">
        <f>SUM(F459:F460)</f>
        <v>809</v>
      </c>
    </row>
    <row r="459" spans="1:6" x14ac:dyDescent="0.25">
      <c r="A459" s="232"/>
      <c r="B459" s="229"/>
      <c r="C459" s="10" t="s">
        <v>134</v>
      </c>
      <c r="D459" s="21">
        <v>214</v>
      </c>
      <c r="E459" s="21">
        <v>183</v>
      </c>
      <c r="F459" s="5">
        <f>SUM(D459:E459)</f>
        <v>397</v>
      </c>
    </row>
    <row r="460" spans="1:6" x14ac:dyDescent="0.25">
      <c r="A460" s="233"/>
      <c r="B460" s="229"/>
      <c r="C460" s="10" t="s">
        <v>135</v>
      </c>
      <c r="D460" s="21">
        <v>230</v>
      </c>
      <c r="E460" s="21">
        <v>182</v>
      </c>
      <c r="F460" s="5">
        <f>SUM(D460:E460)</f>
        <v>412</v>
      </c>
    </row>
    <row r="461" spans="1:6" x14ac:dyDescent="0.25">
      <c r="A461" s="234">
        <v>18</v>
      </c>
      <c r="B461" s="229" t="s">
        <v>107</v>
      </c>
      <c r="C461" s="7">
        <v>3</v>
      </c>
      <c r="D461" s="15">
        <f>SUM(D462:D464)</f>
        <v>486</v>
      </c>
      <c r="E461" s="15">
        <f>SUM(E462:E464)</f>
        <v>416</v>
      </c>
      <c r="F461" s="15">
        <f>SUM(F462:F464)</f>
        <v>902</v>
      </c>
    </row>
    <row r="462" spans="1:6" x14ac:dyDescent="0.25">
      <c r="A462" s="232"/>
      <c r="B462" s="229"/>
      <c r="C462" s="10" t="s">
        <v>134</v>
      </c>
      <c r="D462" s="21">
        <v>169</v>
      </c>
      <c r="E462" s="21">
        <v>154</v>
      </c>
      <c r="F462" s="5">
        <f>SUM(D462:E462)</f>
        <v>323</v>
      </c>
    </row>
    <row r="463" spans="1:6" x14ac:dyDescent="0.25">
      <c r="A463" s="232"/>
      <c r="B463" s="229"/>
      <c r="C463" s="10" t="s">
        <v>135</v>
      </c>
      <c r="D463" s="21">
        <v>196</v>
      </c>
      <c r="E463" s="21">
        <v>169</v>
      </c>
      <c r="F463" s="5">
        <f>SUM(D463:E463)</f>
        <v>365</v>
      </c>
    </row>
    <row r="464" spans="1:6" ht="15.75" thickBot="1" x14ac:dyDescent="0.3">
      <c r="A464" s="233"/>
      <c r="B464" s="229"/>
      <c r="C464" s="10" t="s">
        <v>136</v>
      </c>
      <c r="D464" s="21">
        <v>121</v>
      </c>
      <c r="E464" s="21">
        <v>93</v>
      </c>
      <c r="F464" s="5">
        <f>SUM(D464:E464)</f>
        <v>214</v>
      </c>
    </row>
    <row r="465" spans="1:6" ht="16.5" thickTop="1" thickBot="1" x14ac:dyDescent="0.3">
      <c r="A465" s="236" t="s">
        <v>108</v>
      </c>
      <c r="B465" s="236"/>
      <c r="C465" s="13">
        <f>SUM(C466,C475,C481,C487,C492,C501)</f>
        <v>34</v>
      </c>
      <c r="D465" s="17">
        <f>SUM(D466,D475,D481,D487,D492,D501)</f>
        <v>6904</v>
      </c>
      <c r="E465" s="17">
        <f>SUM(E466,E475,E481,E487,E492,E501)</f>
        <v>6177</v>
      </c>
      <c r="F465" s="17">
        <f>SUM(F466+F475+F481+F487+F492+F501)</f>
        <v>13081</v>
      </c>
    </row>
    <row r="466" spans="1:6" ht="15.75" thickTop="1" x14ac:dyDescent="0.25">
      <c r="A466" s="232">
        <v>1</v>
      </c>
      <c r="B466" s="233" t="s">
        <v>109</v>
      </c>
      <c r="C466" s="14">
        <v>8</v>
      </c>
      <c r="D466" s="16">
        <f>SUM(D467:D474)</f>
        <v>2088</v>
      </c>
      <c r="E466" s="16">
        <f>SUM(E467:E474)</f>
        <v>1905</v>
      </c>
      <c r="F466" s="16">
        <f>SUM(F467:F474)</f>
        <v>3993</v>
      </c>
    </row>
    <row r="467" spans="1:6" x14ac:dyDescent="0.25">
      <c r="A467" s="232"/>
      <c r="B467" s="229"/>
      <c r="C467" s="10" t="s">
        <v>134</v>
      </c>
      <c r="D467" s="21">
        <v>290</v>
      </c>
      <c r="E467" s="21">
        <v>265</v>
      </c>
      <c r="F467" s="5">
        <f t="shared" ref="F467:F474" si="15">SUM(D467:E467)</f>
        <v>555</v>
      </c>
    </row>
    <row r="468" spans="1:6" x14ac:dyDescent="0.25">
      <c r="A468" s="232"/>
      <c r="B468" s="229"/>
      <c r="C468" s="10" t="s">
        <v>135</v>
      </c>
      <c r="D468" s="21">
        <v>308</v>
      </c>
      <c r="E468" s="21">
        <v>298</v>
      </c>
      <c r="F468" s="5">
        <f t="shared" si="15"/>
        <v>606</v>
      </c>
    </row>
    <row r="469" spans="1:6" x14ac:dyDescent="0.25">
      <c r="A469" s="232"/>
      <c r="B469" s="229"/>
      <c r="C469" s="10" t="s">
        <v>136</v>
      </c>
      <c r="D469" s="21">
        <v>301</v>
      </c>
      <c r="E469" s="21">
        <v>251</v>
      </c>
      <c r="F469" s="5">
        <f t="shared" si="15"/>
        <v>552</v>
      </c>
    </row>
    <row r="470" spans="1:6" x14ac:dyDescent="0.25">
      <c r="A470" s="232"/>
      <c r="B470" s="229"/>
      <c r="C470" s="10" t="s">
        <v>137</v>
      </c>
      <c r="D470" s="21">
        <v>193</v>
      </c>
      <c r="E470" s="21">
        <v>178</v>
      </c>
      <c r="F470" s="5">
        <f t="shared" si="15"/>
        <v>371</v>
      </c>
    </row>
    <row r="471" spans="1:6" x14ac:dyDescent="0.25">
      <c r="A471" s="232"/>
      <c r="B471" s="229"/>
      <c r="C471" s="10" t="s">
        <v>138</v>
      </c>
      <c r="D471" s="21">
        <v>238</v>
      </c>
      <c r="E471" s="21">
        <v>186</v>
      </c>
      <c r="F471" s="5">
        <f t="shared" si="15"/>
        <v>424</v>
      </c>
    </row>
    <row r="472" spans="1:6" x14ac:dyDescent="0.25">
      <c r="A472" s="232"/>
      <c r="B472" s="229"/>
      <c r="C472" s="10" t="s">
        <v>139</v>
      </c>
      <c r="D472" s="21">
        <v>259</v>
      </c>
      <c r="E472" s="21">
        <v>265</v>
      </c>
      <c r="F472" s="5">
        <f t="shared" si="15"/>
        <v>524</v>
      </c>
    </row>
    <row r="473" spans="1:6" x14ac:dyDescent="0.25">
      <c r="A473" s="232"/>
      <c r="B473" s="229"/>
      <c r="C473" s="10" t="s">
        <v>140</v>
      </c>
      <c r="D473" s="21">
        <v>200</v>
      </c>
      <c r="E473" s="21">
        <v>200</v>
      </c>
      <c r="F473" s="5">
        <f t="shared" si="15"/>
        <v>400</v>
      </c>
    </row>
    <row r="474" spans="1:6" x14ac:dyDescent="0.25">
      <c r="A474" s="233"/>
      <c r="B474" s="229"/>
      <c r="C474" s="10" t="s">
        <v>141</v>
      </c>
      <c r="D474" s="21">
        <v>299</v>
      </c>
      <c r="E474" s="21">
        <v>262</v>
      </c>
      <c r="F474" s="5">
        <f t="shared" si="15"/>
        <v>561</v>
      </c>
    </row>
    <row r="475" spans="1:6" x14ac:dyDescent="0.25">
      <c r="A475" s="234">
        <v>2</v>
      </c>
      <c r="B475" s="229" t="s">
        <v>110</v>
      </c>
      <c r="C475" s="7">
        <v>5</v>
      </c>
      <c r="D475" s="15">
        <f>SUM(D476:D480)</f>
        <v>663</v>
      </c>
      <c r="E475" s="15">
        <f>SUM(E476:E480)</f>
        <v>563</v>
      </c>
      <c r="F475" s="15">
        <f>SUM(F476:F480)</f>
        <v>1226</v>
      </c>
    </row>
    <row r="476" spans="1:6" x14ac:dyDescent="0.25">
      <c r="A476" s="232"/>
      <c r="B476" s="229"/>
      <c r="C476" s="10" t="s">
        <v>134</v>
      </c>
      <c r="D476" s="21">
        <v>196</v>
      </c>
      <c r="E476" s="21">
        <v>188</v>
      </c>
      <c r="F476" s="5">
        <f>SUM(D476:E476)</f>
        <v>384</v>
      </c>
    </row>
    <row r="477" spans="1:6" x14ac:dyDescent="0.25">
      <c r="A477" s="232"/>
      <c r="B477" s="229"/>
      <c r="C477" s="10" t="s">
        <v>135</v>
      </c>
      <c r="D477" s="21">
        <v>185</v>
      </c>
      <c r="E477" s="21">
        <v>152</v>
      </c>
      <c r="F477" s="5">
        <f>SUM(D477:E477)</f>
        <v>337</v>
      </c>
    </row>
    <row r="478" spans="1:6" x14ac:dyDescent="0.25">
      <c r="A478" s="232"/>
      <c r="B478" s="229"/>
      <c r="C478" s="10" t="s">
        <v>136</v>
      </c>
      <c r="D478" s="21">
        <v>58</v>
      </c>
      <c r="E478" s="21">
        <v>59</v>
      </c>
      <c r="F478" s="5">
        <f>SUM(D478:E478)</f>
        <v>117</v>
      </c>
    </row>
    <row r="479" spans="1:6" x14ac:dyDescent="0.25">
      <c r="A479" s="232"/>
      <c r="B479" s="229"/>
      <c r="C479" s="10" t="s">
        <v>137</v>
      </c>
      <c r="D479" s="21">
        <v>155</v>
      </c>
      <c r="E479" s="21">
        <v>112</v>
      </c>
      <c r="F479" s="5">
        <f>SUM(D479:E479)</f>
        <v>267</v>
      </c>
    </row>
    <row r="480" spans="1:6" x14ac:dyDescent="0.25">
      <c r="A480" s="233"/>
      <c r="B480" s="229"/>
      <c r="C480" s="10" t="s">
        <v>138</v>
      </c>
      <c r="D480" s="21">
        <v>69</v>
      </c>
      <c r="E480" s="21">
        <v>52</v>
      </c>
      <c r="F480" s="5">
        <f>SUM(D480:E480)</f>
        <v>121</v>
      </c>
    </row>
    <row r="481" spans="1:6" x14ac:dyDescent="0.25">
      <c r="A481" s="234">
        <v>3</v>
      </c>
      <c r="B481" s="229" t="s">
        <v>111</v>
      </c>
      <c r="C481" s="7">
        <v>5</v>
      </c>
      <c r="D481" s="15">
        <f>SUM(D482:D486)</f>
        <v>1154</v>
      </c>
      <c r="E481" s="15">
        <f>SUM(E482:E486)</f>
        <v>1019</v>
      </c>
      <c r="F481" s="15">
        <f>SUM(F482:F486)</f>
        <v>2173</v>
      </c>
    </row>
    <row r="482" spans="1:6" x14ac:dyDescent="0.25">
      <c r="A482" s="232"/>
      <c r="B482" s="229"/>
      <c r="C482" s="10" t="s">
        <v>134</v>
      </c>
      <c r="D482" s="21">
        <v>283</v>
      </c>
      <c r="E482" s="21">
        <v>246</v>
      </c>
      <c r="F482" s="5">
        <f>SUM(D482:E482)</f>
        <v>529</v>
      </c>
    </row>
    <row r="483" spans="1:6" x14ac:dyDescent="0.25">
      <c r="A483" s="232"/>
      <c r="B483" s="229"/>
      <c r="C483" s="10" t="s">
        <v>135</v>
      </c>
      <c r="D483" s="21">
        <v>336</v>
      </c>
      <c r="E483" s="21">
        <v>304</v>
      </c>
      <c r="F483" s="5">
        <f>SUM(D483:E483)</f>
        <v>640</v>
      </c>
    </row>
    <row r="484" spans="1:6" x14ac:dyDescent="0.25">
      <c r="A484" s="232"/>
      <c r="B484" s="229"/>
      <c r="C484" s="10" t="s">
        <v>136</v>
      </c>
      <c r="D484" s="21">
        <v>174</v>
      </c>
      <c r="E484" s="21">
        <v>166</v>
      </c>
      <c r="F484" s="5">
        <f>SUM(D484:E484)</f>
        <v>340</v>
      </c>
    </row>
    <row r="485" spans="1:6" x14ac:dyDescent="0.25">
      <c r="A485" s="232"/>
      <c r="B485" s="229"/>
      <c r="C485" s="10" t="s">
        <v>137</v>
      </c>
      <c r="D485" s="21">
        <v>173</v>
      </c>
      <c r="E485" s="21">
        <v>152</v>
      </c>
      <c r="F485" s="5">
        <f>SUM(D485:E485)</f>
        <v>325</v>
      </c>
    </row>
    <row r="486" spans="1:6" x14ac:dyDescent="0.25">
      <c r="A486" s="233"/>
      <c r="B486" s="229"/>
      <c r="C486" s="10" t="s">
        <v>138</v>
      </c>
      <c r="D486" s="21">
        <v>188</v>
      </c>
      <c r="E486" s="21">
        <v>151</v>
      </c>
      <c r="F486" s="5">
        <f>SUM(D486:E486)</f>
        <v>339</v>
      </c>
    </row>
    <row r="487" spans="1:6" x14ac:dyDescent="0.25">
      <c r="A487" s="234">
        <v>4</v>
      </c>
      <c r="B487" s="229" t="s">
        <v>108</v>
      </c>
      <c r="C487" s="7">
        <v>4</v>
      </c>
      <c r="D487" s="15">
        <f>SUM(D488:D491)</f>
        <v>1074</v>
      </c>
      <c r="E487" s="15">
        <f>SUM(E488:E491)</f>
        <v>937</v>
      </c>
      <c r="F487" s="15">
        <f>SUM(F488:F491)</f>
        <v>2011</v>
      </c>
    </row>
    <row r="488" spans="1:6" x14ac:dyDescent="0.25">
      <c r="A488" s="232"/>
      <c r="B488" s="229"/>
      <c r="C488" s="10" t="s">
        <v>134</v>
      </c>
      <c r="D488" s="21">
        <v>253</v>
      </c>
      <c r="E488" s="21">
        <v>245</v>
      </c>
      <c r="F488" s="5">
        <f>SUM(D488:E488)</f>
        <v>498</v>
      </c>
    </row>
    <row r="489" spans="1:6" x14ac:dyDescent="0.25">
      <c r="A489" s="232"/>
      <c r="B489" s="229"/>
      <c r="C489" s="10" t="s">
        <v>135</v>
      </c>
      <c r="D489" s="21">
        <v>239</v>
      </c>
      <c r="E489" s="21">
        <v>221</v>
      </c>
      <c r="F489" s="5">
        <f>SUM(D489:E489)</f>
        <v>460</v>
      </c>
    </row>
    <row r="490" spans="1:6" x14ac:dyDescent="0.25">
      <c r="A490" s="232"/>
      <c r="B490" s="229"/>
      <c r="C490" s="10" t="s">
        <v>136</v>
      </c>
      <c r="D490" s="21">
        <v>259</v>
      </c>
      <c r="E490" s="21">
        <v>227</v>
      </c>
      <c r="F490" s="5">
        <f>SUM(D490:E490)</f>
        <v>486</v>
      </c>
    </row>
    <row r="491" spans="1:6" x14ac:dyDescent="0.25">
      <c r="A491" s="233"/>
      <c r="B491" s="229"/>
      <c r="C491" s="10" t="s">
        <v>137</v>
      </c>
      <c r="D491" s="21">
        <v>323</v>
      </c>
      <c r="E491" s="21">
        <v>244</v>
      </c>
      <c r="F491" s="5">
        <f>SUM(D491:E491)</f>
        <v>567</v>
      </c>
    </row>
    <row r="492" spans="1:6" x14ac:dyDescent="0.25">
      <c r="A492" s="234">
        <v>5</v>
      </c>
      <c r="B492" s="229" t="s">
        <v>112</v>
      </c>
      <c r="C492" s="7">
        <v>8</v>
      </c>
      <c r="D492" s="15">
        <f>SUM(D493:D500)</f>
        <v>1105</v>
      </c>
      <c r="E492" s="15">
        <f>SUM(E493:E500)</f>
        <v>986</v>
      </c>
      <c r="F492" s="15">
        <f>SUM(F493:F500)</f>
        <v>2091</v>
      </c>
    </row>
    <row r="493" spans="1:6" x14ac:dyDescent="0.25">
      <c r="A493" s="232"/>
      <c r="B493" s="229"/>
      <c r="C493" s="10" t="s">
        <v>134</v>
      </c>
      <c r="D493" s="21">
        <v>270</v>
      </c>
      <c r="E493" s="21">
        <v>260</v>
      </c>
      <c r="F493" s="5">
        <f t="shared" ref="F493:F500" si="16">SUM(D493:E493)</f>
        <v>530</v>
      </c>
    </row>
    <row r="494" spans="1:6" x14ac:dyDescent="0.25">
      <c r="A494" s="232"/>
      <c r="B494" s="229"/>
      <c r="C494" s="10" t="s">
        <v>135</v>
      </c>
      <c r="D494" s="21">
        <v>110</v>
      </c>
      <c r="E494" s="21">
        <v>123</v>
      </c>
      <c r="F494" s="5">
        <f t="shared" si="16"/>
        <v>233</v>
      </c>
    </row>
    <row r="495" spans="1:6" x14ac:dyDescent="0.25">
      <c r="A495" s="232"/>
      <c r="B495" s="229"/>
      <c r="C495" s="10" t="s">
        <v>136</v>
      </c>
      <c r="D495" s="21">
        <v>111</v>
      </c>
      <c r="E495" s="21">
        <v>88</v>
      </c>
      <c r="F495" s="5">
        <f t="shared" si="16"/>
        <v>199</v>
      </c>
    </row>
    <row r="496" spans="1:6" x14ac:dyDescent="0.25">
      <c r="A496" s="232"/>
      <c r="B496" s="229"/>
      <c r="C496" s="10" t="s">
        <v>137</v>
      </c>
      <c r="D496" s="21">
        <v>98</v>
      </c>
      <c r="E496" s="21">
        <v>79</v>
      </c>
      <c r="F496" s="5">
        <f t="shared" si="16"/>
        <v>177</v>
      </c>
    </row>
    <row r="497" spans="1:6" x14ac:dyDescent="0.25">
      <c r="A497" s="232"/>
      <c r="B497" s="229"/>
      <c r="C497" s="10" t="s">
        <v>138</v>
      </c>
      <c r="D497" s="21">
        <v>74</v>
      </c>
      <c r="E497" s="21">
        <v>65</v>
      </c>
      <c r="F497" s="5">
        <f t="shared" si="16"/>
        <v>139</v>
      </c>
    </row>
    <row r="498" spans="1:6" x14ac:dyDescent="0.25">
      <c r="A498" s="232"/>
      <c r="B498" s="229"/>
      <c r="C498" s="10" t="s">
        <v>139</v>
      </c>
      <c r="D498" s="21">
        <v>88</v>
      </c>
      <c r="E498" s="21">
        <v>80</v>
      </c>
      <c r="F498" s="5">
        <f t="shared" si="16"/>
        <v>168</v>
      </c>
    </row>
    <row r="499" spans="1:6" x14ac:dyDescent="0.25">
      <c r="A499" s="232"/>
      <c r="B499" s="229"/>
      <c r="C499" s="10" t="s">
        <v>140</v>
      </c>
      <c r="D499" s="21">
        <v>149</v>
      </c>
      <c r="E499" s="21">
        <v>135</v>
      </c>
      <c r="F499" s="5">
        <f t="shared" si="16"/>
        <v>284</v>
      </c>
    </row>
    <row r="500" spans="1:6" x14ac:dyDescent="0.25">
      <c r="A500" s="233"/>
      <c r="B500" s="229"/>
      <c r="C500" s="10" t="s">
        <v>141</v>
      </c>
      <c r="D500" s="21">
        <v>205</v>
      </c>
      <c r="E500" s="21">
        <v>156</v>
      </c>
      <c r="F500" s="5">
        <f t="shared" si="16"/>
        <v>361</v>
      </c>
    </row>
    <row r="501" spans="1:6" x14ac:dyDescent="0.25">
      <c r="A501" s="234">
        <v>6</v>
      </c>
      <c r="B501" s="229" t="s">
        <v>113</v>
      </c>
      <c r="C501" s="7">
        <v>4</v>
      </c>
      <c r="D501" s="15">
        <f>SUM(D502:D505)</f>
        <v>820</v>
      </c>
      <c r="E501" s="15">
        <f>SUM(E502:E505)</f>
        <v>767</v>
      </c>
      <c r="F501" s="15">
        <f>SUM(F502:F505)</f>
        <v>1587</v>
      </c>
    </row>
    <row r="502" spans="1:6" x14ac:dyDescent="0.25">
      <c r="A502" s="232"/>
      <c r="B502" s="229"/>
      <c r="C502" s="10" t="s">
        <v>134</v>
      </c>
      <c r="D502" s="21">
        <v>253</v>
      </c>
      <c r="E502" s="21">
        <v>271</v>
      </c>
      <c r="F502" s="5">
        <f>SUM(D502:E502)</f>
        <v>524</v>
      </c>
    </row>
    <row r="503" spans="1:6" x14ac:dyDescent="0.25">
      <c r="A503" s="232"/>
      <c r="B503" s="229"/>
      <c r="C503" s="10" t="s">
        <v>135</v>
      </c>
      <c r="D503" s="21">
        <v>235</v>
      </c>
      <c r="E503" s="21">
        <v>206</v>
      </c>
      <c r="F503" s="5">
        <f>SUM(D503:E503)</f>
        <v>441</v>
      </c>
    </row>
    <row r="504" spans="1:6" x14ac:dyDescent="0.25">
      <c r="A504" s="232"/>
      <c r="B504" s="229"/>
      <c r="C504" s="10" t="s">
        <v>136</v>
      </c>
      <c r="D504" s="21">
        <v>143</v>
      </c>
      <c r="E504" s="21">
        <v>129</v>
      </c>
      <c r="F504" s="5">
        <f>SUM(D504:E504)</f>
        <v>272</v>
      </c>
    </row>
    <row r="505" spans="1:6" ht="15.75" thickBot="1" x14ac:dyDescent="0.3">
      <c r="A505" s="233"/>
      <c r="B505" s="229"/>
      <c r="C505" s="10" t="s">
        <v>137</v>
      </c>
      <c r="D505" s="21">
        <v>189</v>
      </c>
      <c r="E505" s="21">
        <v>161</v>
      </c>
      <c r="F505" s="5">
        <f>SUM(D505:E505)</f>
        <v>350</v>
      </c>
    </row>
    <row r="506" spans="1:6" ht="16.5" thickTop="1" thickBot="1" x14ac:dyDescent="0.3">
      <c r="A506" s="243" t="s">
        <v>114</v>
      </c>
      <c r="B506" s="244"/>
      <c r="C506" s="55">
        <f>SUM(C507+C517+C521+C524+C529+C539+C543+C548+C552+C555+C558+C561+C565+C569+C573+C576)</f>
        <v>57</v>
      </c>
      <c r="D506" s="56">
        <f>SUM(D507+D517+D521+D524+D529+D539+D543+D548+D552+D555+D558+D561+D565+D569+D573+D576)</f>
        <v>10437</v>
      </c>
      <c r="E506" s="57">
        <f t="shared" ref="E506" si="17">SUM(E507+E517+E521+E524+E529+E539+E543+E548+E552+E555+E558+E561+E565+E569+E573+E576)</f>
        <v>10596</v>
      </c>
      <c r="F506" s="58">
        <f>SUM(F507+F517+F521+F524+F529+F539+F543+F548+F552+F555+F558+F561+F565+F569+F573+F576)</f>
        <v>21033</v>
      </c>
    </row>
    <row r="507" spans="1:6" ht="15.75" thickTop="1" x14ac:dyDescent="0.25">
      <c r="A507" s="245">
        <v>1</v>
      </c>
      <c r="B507" s="245" t="s">
        <v>122</v>
      </c>
      <c r="C507" s="37">
        <v>9</v>
      </c>
      <c r="D507" s="38">
        <f>SUM(D508:D516)</f>
        <v>1762</v>
      </c>
      <c r="E507" s="38">
        <f>SUM(E508:E516)</f>
        <v>1933</v>
      </c>
      <c r="F507" s="38">
        <f>SUM(F508:F516)</f>
        <v>3695</v>
      </c>
    </row>
    <row r="508" spans="1:6" x14ac:dyDescent="0.25">
      <c r="A508" s="245"/>
      <c r="B508" s="245"/>
      <c r="C508" s="10" t="s">
        <v>134</v>
      </c>
      <c r="D508" s="21">
        <v>295</v>
      </c>
      <c r="E508" s="21">
        <v>330</v>
      </c>
      <c r="F508" s="5">
        <f t="shared" ref="F508:F516" si="18">SUM(D508:E508)</f>
        <v>625</v>
      </c>
    </row>
    <row r="509" spans="1:6" x14ac:dyDescent="0.25">
      <c r="A509" s="245"/>
      <c r="B509" s="245"/>
      <c r="C509" s="10" t="s">
        <v>135</v>
      </c>
      <c r="D509" s="21">
        <v>213</v>
      </c>
      <c r="E509" s="21">
        <v>254</v>
      </c>
      <c r="F509" s="5">
        <f t="shared" si="18"/>
        <v>467</v>
      </c>
    </row>
    <row r="510" spans="1:6" x14ac:dyDescent="0.25">
      <c r="A510" s="245"/>
      <c r="B510" s="245"/>
      <c r="C510" s="10" t="s">
        <v>136</v>
      </c>
      <c r="D510" s="21">
        <v>298</v>
      </c>
      <c r="E510" s="21">
        <v>326</v>
      </c>
      <c r="F510" s="5">
        <f t="shared" si="18"/>
        <v>624</v>
      </c>
    </row>
    <row r="511" spans="1:6" x14ac:dyDescent="0.25">
      <c r="A511" s="245"/>
      <c r="B511" s="245"/>
      <c r="C511" s="10" t="s">
        <v>137</v>
      </c>
      <c r="D511" s="21">
        <v>174</v>
      </c>
      <c r="E511" s="21">
        <v>171</v>
      </c>
      <c r="F511" s="5">
        <f t="shared" si="18"/>
        <v>345</v>
      </c>
    </row>
    <row r="512" spans="1:6" x14ac:dyDescent="0.25">
      <c r="A512" s="245"/>
      <c r="B512" s="245"/>
      <c r="C512" s="10" t="s">
        <v>138</v>
      </c>
      <c r="D512" s="21">
        <v>252</v>
      </c>
      <c r="E512" s="21">
        <v>287</v>
      </c>
      <c r="F512" s="5">
        <f t="shared" si="18"/>
        <v>539</v>
      </c>
    </row>
    <row r="513" spans="1:6" x14ac:dyDescent="0.25">
      <c r="A513" s="245"/>
      <c r="B513" s="245"/>
      <c r="C513" s="10" t="s">
        <v>139</v>
      </c>
      <c r="D513" s="21">
        <v>153</v>
      </c>
      <c r="E513" s="21">
        <v>168</v>
      </c>
      <c r="F513" s="5">
        <f t="shared" si="18"/>
        <v>321</v>
      </c>
    </row>
    <row r="514" spans="1:6" x14ac:dyDescent="0.25">
      <c r="A514" s="245"/>
      <c r="B514" s="245"/>
      <c r="C514" s="10" t="s">
        <v>140</v>
      </c>
      <c r="D514" s="21">
        <v>113</v>
      </c>
      <c r="E514" s="21">
        <v>120</v>
      </c>
      <c r="F514" s="5">
        <f t="shared" si="18"/>
        <v>233</v>
      </c>
    </row>
    <row r="515" spans="1:6" x14ac:dyDescent="0.25">
      <c r="A515" s="245"/>
      <c r="B515" s="245"/>
      <c r="C515" s="10" t="s">
        <v>141</v>
      </c>
      <c r="D515" s="21">
        <v>186</v>
      </c>
      <c r="E515" s="21">
        <v>209</v>
      </c>
      <c r="F515" s="5">
        <f t="shared" si="18"/>
        <v>395</v>
      </c>
    </row>
    <row r="516" spans="1:6" ht="15.75" thickBot="1" x14ac:dyDescent="0.3">
      <c r="A516" s="230"/>
      <c r="B516" s="246"/>
      <c r="C516" s="10" t="s">
        <v>142</v>
      </c>
      <c r="D516" s="21">
        <v>78</v>
      </c>
      <c r="E516" s="21">
        <v>68</v>
      </c>
      <c r="F516" s="5">
        <f t="shared" si="18"/>
        <v>146</v>
      </c>
    </row>
    <row r="517" spans="1:6" ht="15.75" thickTop="1" x14ac:dyDescent="0.25">
      <c r="A517" s="231">
        <v>2</v>
      </c>
      <c r="B517" s="233" t="s">
        <v>129</v>
      </c>
      <c r="C517" s="35">
        <v>3</v>
      </c>
      <c r="D517" s="15">
        <f>SUM(D518:D520)</f>
        <v>503</v>
      </c>
      <c r="E517" s="15">
        <f>SUM(E518:E520)</f>
        <v>522</v>
      </c>
      <c r="F517" s="15">
        <f>SUM(F518:F520)</f>
        <v>1025</v>
      </c>
    </row>
    <row r="518" spans="1:6" x14ac:dyDescent="0.25">
      <c r="A518" s="232"/>
      <c r="B518" s="229"/>
      <c r="C518" s="10" t="s">
        <v>134</v>
      </c>
      <c r="D518" s="21">
        <v>163</v>
      </c>
      <c r="E518" s="21">
        <v>170</v>
      </c>
      <c r="F518" s="5">
        <f>SUM(D518:E518)</f>
        <v>333</v>
      </c>
    </row>
    <row r="519" spans="1:6" x14ac:dyDescent="0.25">
      <c r="A519" s="232"/>
      <c r="B519" s="229"/>
      <c r="C519" s="10" t="s">
        <v>135</v>
      </c>
      <c r="D519" s="21">
        <v>172</v>
      </c>
      <c r="E519" s="21">
        <v>190</v>
      </c>
      <c r="F519" s="5">
        <f>SUM(D519:E519)</f>
        <v>362</v>
      </c>
    </row>
    <row r="520" spans="1:6" x14ac:dyDescent="0.25">
      <c r="A520" s="233"/>
      <c r="B520" s="229"/>
      <c r="C520" s="10" t="s">
        <v>136</v>
      </c>
      <c r="D520" s="21">
        <v>168</v>
      </c>
      <c r="E520" s="21">
        <v>162</v>
      </c>
      <c r="F520" s="5">
        <f>SUM(D520:E520)</f>
        <v>330</v>
      </c>
    </row>
    <row r="521" spans="1:6" x14ac:dyDescent="0.25">
      <c r="A521" s="234">
        <v>3</v>
      </c>
      <c r="B521" s="229" t="s">
        <v>124</v>
      </c>
      <c r="C521" s="7">
        <v>2</v>
      </c>
      <c r="D521" s="15">
        <f>SUM(D522:D523)</f>
        <v>462</v>
      </c>
      <c r="E521" s="15">
        <f>SUM(E522:E523)</f>
        <v>431</v>
      </c>
      <c r="F521" s="15">
        <f>SUM(F522:F523)</f>
        <v>893</v>
      </c>
    </row>
    <row r="522" spans="1:6" x14ac:dyDescent="0.25">
      <c r="A522" s="232"/>
      <c r="B522" s="229"/>
      <c r="C522" s="10" t="s">
        <v>134</v>
      </c>
      <c r="D522" s="21">
        <v>235</v>
      </c>
      <c r="E522" s="21">
        <v>209</v>
      </c>
      <c r="F522" s="5">
        <f>SUM(D522:E522)</f>
        <v>444</v>
      </c>
    </row>
    <row r="523" spans="1:6" x14ac:dyDescent="0.25">
      <c r="A523" s="233"/>
      <c r="B523" s="229"/>
      <c r="C523" s="10" t="s">
        <v>135</v>
      </c>
      <c r="D523" s="21">
        <v>227</v>
      </c>
      <c r="E523" s="21">
        <v>222</v>
      </c>
      <c r="F523" s="5">
        <f>SUM(D523:E523)</f>
        <v>449</v>
      </c>
    </row>
    <row r="524" spans="1:6" x14ac:dyDescent="0.25">
      <c r="A524" s="234">
        <v>4</v>
      </c>
      <c r="B524" s="234" t="s">
        <v>117</v>
      </c>
      <c r="C524" s="7">
        <v>4</v>
      </c>
      <c r="D524" s="15">
        <f>SUM(D525:D528)</f>
        <v>787</v>
      </c>
      <c r="E524" s="15">
        <f>SUM(E525:E528)</f>
        <v>735</v>
      </c>
      <c r="F524" s="15">
        <f>SUM(F525:F528)</f>
        <v>1522</v>
      </c>
    </row>
    <row r="525" spans="1:6" x14ac:dyDescent="0.25">
      <c r="A525" s="232"/>
      <c r="B525" s="232"/>
      <c r="C525" s="10" t="s">
        <v>134</v>
      </c>
      <c r="D525" s="21">
        <v>207</v>
      </c>
      <c r="E525" s="21">
        <v>198</v>
      </c>
      <c r="F525" s="5">
        <f>SUM(D525:E525)</f>
        <v>405</v>
      </c>
    </row>
    <row r="526" spans="1:6" x14ac:dyDescent="0.25">
      <c r="A526" s="232"/>
      <c r="B526" s="232"/>
      <c r="C526" s="10" t="s">
        <v>135</v>
      </c>
      <c r="D526" s="21">
        <v>196</v>
      </c>
      <c r="E526" s="21">
        <v>173</v>
      </c>
      <c r="F526" s="5">
        <f>SUM(D526:E526)</f>
        <v>369</v>
      </c>
    </row>
    <row r="527" spans="1:6" x14ac:dyDescent="0.25">
      <c r="A527" s="232"/>
      <c r="B527" s="232"/>
      <c r="C527" s="10" t="s">
        <v>136</v>
      </c>
      <c r="D527" s="21">
        <v>198</v>
      </c>
      <c r="E527" s="21">
        <v>178</v>
      </c>
      <c r="F527" s="5">
        <f>SUM(D527:E527)</f>
        <v>376</v>
      </c>
    </row>
    <row r="528" spans="1:6" x14ac:dyDescent="0.25">
      <c r="A528" s="233"/>
      <c r="B528" s="233"/>
      <c r="C528" s="10" t="s">
        <v>137</v>
      </c>
      <c r="D528" s="21">
        <v>186</v>
      </c>
      <c r="E528" s="21">
        <v>186</v>
      </c>
      <c r="F528" s="5">
        <f>SUM(D528:E528)</f>
        <v>372</v>
      </c>
    </row>
    <row r="529" spans="1:6" x14ac:dyDescent="0.25">
      <c r="A529" s="234">
        <v>5</v>
      </c>
      <c r="B529" s="229" t="s">
        <v>116</v>
      </c>
      <c r="C529" s="7">
        <v>9</v>
      </c>
      <c r="D529" s="15">
        <f>SUM(D530:D538)</f>
        <v>2263</v>
      </c>
      <c r="E529" s="15">
        <f>SUM(E530:E538)</f>
        <v>2375</v>
      </c>
      <c r="F529" s="15">
        <f>SUM(F530:F538)</f>
        <v>4638</v>
      </c>
    </row>
    <row r="530" spans="1:6" x14ac:dyDescent="0.25">
      <c r="A530" s="232"/>
      <c r="B530" s="229"/>
      <c r="C530" s="10" t="s">
        <v>134</v>
      </c>
      <c r="D530" s="21">
        <v>344</v>
      </c>
      <c r="E530" s="21">
        <v>367</v>
      </c>
      <c r="F530" s="5">
        <f t="shared" ref="F530:F538" si="19">SUM(D530:E530)</f>
        <v>711</v>
      </c>
    </row>
    <row r="531" spans="1:6" x14ac:dyDescent="0.25">
      <c r="A531" s="232"/>
      <c r="B531" s="229"/>
      <c r="C531" s="10" t="s">
        <v>135</v>
      </c>
      <c r="D531" s="21">
        <v>291</v>
      </c>
      <c r="E531" s="21">
        <v>311</v>
      </c>
      <c r="F531" s="5">
        <f t="shared" si="19"/>
        <v>602</v>
      </c>
    </row>
    <row r="532" spans="1:6" x14ac:dyDescent="0.25">
      <c r="A532" s="232"/>
      <c r="B532" s="229"/>
      <c r="C532" s="10" t="s">
        <v>136</v>
      </c>
      <c r="D532" s="21">
        <v>238</v>
      </c>
      <c r="E532" s="21">
        <v>269</v>
      </c>
      <c r="F532" s="5">
        <f t="shared" si="19"/>
        <v>507</v>
      </c>
    </row>
    <row r="533" spans="1:6" x14ac:dyDescent="0.25">
      <c r="A533" s="232"/>
      <c r="B533" s="229"/>
      <c r="C533" s="10" t="s">
        <v>137</v>
      </c>
      <c r="D533" s="21">
        <v>174</v>
      </c>
      <c r="E533" s="21">
        <v>176</v>
      </c>
      <c r="F533" s="5">
        <f t="shared" si="19"/>
        <v>350</v>
      </c>
    </row>
    <row r="534" spans="1:6" x14ac:dyDescent="0.25">
      <c r="A534" s="232"/>
      <c r="B534" s="229"/>
      <c r="C534" s="10" t="s">
        <v>138</v>
      </c>
      <c r="D534" s="21">
        <v>273</v>
      </c>
      <c r="E534" s="21">
        <v>279</v>
      </c>
      <c r="F534" s="5">
        <f t="shared" si="19"/>
        <v>552</v>
      </c>
    </row>
    <row r="535" spans="1:6" x14ac:dyDescent="0.25">
      <c r="A535" s="232"/>
      <c r="B535" s="229"/>
      <c r="C535" s="10" t="s">
        <v>139</v>
      </c>
      <c r="D535" s="21">
        <v>190</v>
      </c>
      <c r="E535" s="21">
        <v>210</v>
      </c>
      <c r="F535" s="5">
        <f t="shared" si="19"/>
        <v>400</v>
      </c>
    </row>
    <row r="536" spans="1:6" x14ac:dyDescent="0.25">
      <c r="A536" s="232"/>
      <c r="B536" s="229"/>
      <c r="C536" s="10" t="s">
        <v>140</v>
      </c>
      <c r="D536" s="21">
        <v>387</v>
      </c>
      <c r="E536" s="21">
        <v>390</v>
      </c>
      <c r="F536" s="5">
        <f t="shared" si="19"/>
        <v>777</v>
      </c>
    </row>
    <row r="537" spans="1:6" x14ac:dyDescent="0.25">
      <c r="A537" s="232"/>
      <c r="B537" s="229"/>
      <c r="C537" s="10" t="s">
        <v>141</v>
      </c>
      <c r="D537" s="21">
        <v>284</v>
      </c>
      <c r="E537" s="21">
        <v>290</v>
      </c>
      <c r="F537" s="5">
        <f t="shared" si="19"/>
        <v>574</v>
      </c>
    </row>
    <row r="538" spans="1:6" x14ac:dyDescent="0.25">
      <c r="A538" s="233"/>
      <c r="B538" s="229"/>
      <c r="C538" s="10" t="s">
        <v>142</v>
      </c>
      <c r="D538" s="21">
        <v>82</v>
      </c>
      <c r="E538" s="21">
        <v>83</v>
      </c>
      <c r="F538" s="5">
        <f t="shared" si="19"/>
        <v>165</v>
      </c>
    </row>
    <row r="539" spans="1:6" x14ac:dyDescent="0.25">
      <c r="A539" s="234">
        <v>6</v>
      </c>
      <c r="B539" s="229" t="s">
        <v>118</v>
      </c>
      <c r="C539" s="7">
        <v>3</v>
      </c>
      <c r="D539" s="15">
        <f>SUM(D540:D542)</f>
        <v>383</v>
      </c>
      <c r="E539" s="15">
        <f>SUM(E540:E542)</f>
        <v>385</v>
      </c>
      <c r="F539" s="15">
        <f>SUM(F540:F542)</f>
        <v>768</v>
      </c>
    </row>
    <row r="540" spans="1:6" x14ac:dyDescent="0.25">
      <c r="A540" s="232"/>
      <c r="B540" s="229"/>
      <c r="C540" s="10" t="s">
        <v>134</v>
      </c>
      <c r="D540" s="21">
        <v>161</v>
      </c>
      <c r="E540" s="21">
        <v>168</v>
      </c>
      <c r="F540" s="5">
        <f>SUM(D540:E540)</f>
        <v>329</v>
      </c>
    </row>
    <row r="541" spans="1:6" x14ac:dyDescent="0.25">
      <c r="A541" s="232"/>
      <c r="B541" s="229"/>
      <c r="C541" s="10" t="s">
        <v>135</v>
      </c>
      <c r="D541" s="21">
        <v>64</v>
      </c>
      <c r="E541" s="21">
        <v>57</v>
      </c>
      <c r="F541" s="5">
        <f>SUM(D541:E541)</f>
        <v>121</v>
      </c>
    </row>
    <row r="542" spans="1:6" x14ac:dyDescent="0.25">
      <c r="A542" s="233"/>
      <c r="B542" s="229"/>
      <c r="C542" s="10" t="s">
        <v>136</v>
      </c>
      <c r="D542" s="21">
        <v>158</v>
      </c>
      <c r="E542" s="21">
        <v>160</v>
      </c>
      <c r="F542" s="5">
        <f>SUM(D542:E542)</f>
        <v>318</v>
      </c>
    </row>
    <row r="543" spans="1:6" x14ac:dyDescent="0.25">
      <c r="A543" s="234">
        <v>7</v>
      </c>
      <c r="B543" s="229" t="s">
        <v>121</v>
      </c>
      <c r="C543" s="7">
        <v>4</v>
      </c>
      <c r="D543" s="15">
        <f>SUM(D544:D547)</f>
        <v>885</v>
      </c>
      <c r="E543" s="15">
        <f>SUM(E544:E547)</f>
        <v>864</v>
      </c>
      <c r="F543" s="15">
        <f>SUM(F544:F547)</f>
        <v>1749</v>
      </c>
    </row>
    <row r="544" spans="1:6" x14ac:dyDescent="0.25">
      <c r="A544" s="232"/>
      <c r="B544" s="229"/>
      <c r="C544" s="10" t="s">
        <v>134</v>
      </c>
      <c r="D544" s="21">
        <v>225</v>
      </c>
      <c r="E544" s="21">
        <v>203</v>
      </c>
      <c r="F544" s="5">
        <f>SUM(D544:E544)</f>
        <v>428</v>
      </c>
    </row>
    <row r="545" spans="1:6" x14ac:dyDescent="0.25">
      <c r="A545" s="232"/>
      <c r="B545" s="229"/>
      <c r="C545" s="10" t="s">
        <v>135</v>
      </c>
      <c r="D545" s="21">
        <v>152</v>
      </c>
      <c r="E545" s="21">
        <v>167</v>
      </c>
      <c r="F545" s="5">
        <f>SUM(D545:E545)</f>
        <v>319</v>
      </c>
    </row>
    <row r="546" spans="1:6" x14ac:dyDescent="0.25">
      <c r="A546" s="232"/>
      <c r="B546" s="229"/>
      <c r="C546" s="10" t="s">
        <v>136</v>
      </c>
      <c r="D546" s="21">
        <v>289</v>
      </c>
      <c r="E546" s="21">
        <v>277</v>
      </c>
      <c r="F546" s="5">
        <f>SUM(D546:E546)</f>
        <v>566</v>
      </c>
    </row>
    <row r="547" spans="1:6" x14ac:dyDescent="0.25">
      <c r="A547" s="233"/>
      <c r="B547" s="229"/>
      <c r="C547" s="10" t="s">
        <v>137</v>
      </c>
      <c r="D547" s="21">
        <v>219</v>
      </c>
      <c r="E547" s="21">
        <v>217</v>
      </c>
      <c r="F547" s="5">
        <f>SUM(D547:E547)</f>
        <v>436</v>
      </c>
    </row>
    <row r="548" spans="1:6" x14ac:dyDescent="0.25">
      <c r="A548" s="234">
        <v>8</v>
      </c>
      <c r="B548" s="229" t="s">
        <v>119</v>
      </c>
      <c r="C548" s="7">
        <v>3</v>
      </c>
      <c r="D548" s="15">
        <f>SUM(D549:D551)</f>
        <v>475</v>
      </c>
      <c r="E548" s="15">
        <f>SUM(E549:E551)</f>
        <v>498</v>
      </c>
      <c r="F548" s="15">
        <f>SUM(F549:F551)</f>
        <v>973</v>
      </c>
    </row>
    <row r="549" spans="1:6" x14ac:dyDescent="0.25">
      <c r="A549" s="232"/>
      <c r="B549" s="229"/>
      <c r="C549" s="10" t="s">
        <v>134</v>
      </c>
      <c r="D549" s="21">
        <v>156</v>
      </c>
      <c r="E549" s="21">
        <v>172</v>
      </c>
      <c r="F549" s="5">
        <f>SUM(D549:E549)</f>
        <v>328</v>
      </c>
    </row>
    <row r="550" spans="1:6" x14ac:dyDescent="0.25">
      <c r="A550" s="232"/>
      <c r="B550" s="229"/>
      <c r="C550" s="10" t="s">
        <v>135</v>
      </c>
      <c r="D550" s="21">
        <v>166</v>
      </c>
      <c r="E550" s="21">
        <v>161</v>
      </c>
      <c r="F550" s="5">
        <f>SUM(D550:E550)</f>
        <v>327</v>
      </c>
    </row>
    <row r="551" spans="1:6" x14ac:dyDescent="0.25">
      <c r="A551" s="233"/>
      <c r="B551" s="229"/>
      <c r="C551" s="10" t="s">
        <v>136</v>
      </c>
      <c r="D551" s="21">
        <v>153</v>
      </c>
      <c r="E551" s="21">
        <v>165</v>
      </c>
      <c r="F551" s="5">
        <f>SUM(D551:E551)</f>
        <v>318</v>
      </c>
    </row>
    <row r="552" spans="1:6" x14ac:dyDescent="0.25">
      <c r="A552" s="234">
        <v>9</v>
      </c>
      <c r="B552" s="229" t="s">
        <v>115</v>
      </c>
      <c r="C552" s="7">
        <v>2</v>
      </c>
      <c r="D552" s="15">
        <f>SUM(D553:D554)</f>
        <v>249</v>
      </c>
      <c r="E552" s="15">
        <f>SUM(E553:E554)</f>
        <v>224</v>
      </c>
      <c r="F552" s="15">
        <f>SUM(F553:F554)</f>
        <v>473</v>
      </c>
    </row>
    <row r="553" spans="1:6" x14ac:dyDescent="0.25">
      <c r="A553" s="232"/>
      <c r="B553" s="229"/>
      <c r="C553" s="10" t="s">
        <v>134</v>
      </c>
      <c r="D553" s="21">
        <v>150</v>
      </c>
      <c r="E553" s="21">
        <v>139</v>
      </c>
      <c r="F553" s="5">
        <f>SUM(D553:E553)</f>
        <v>289</v>
      </c>
    </row>
    <row r="554" spans="1:6" x14ac:dyDescent="0.25">
      <c r="A554" s="233"/>
      <c r="B554" s="229"/>
      <c r="C554" s="10" t="s">
        <v>135</v>
      </c>
      <c r="D554" s="21">
        <v>99</v>
      </c>
      <c r="E554" s="21">
        <v>85</v>
      </c>
      <c r="F554" s="5">
        <f>SUM(D554:E554)</f>
        <v>184</v>
      </c>
    </row>
    <row r="555" spans="1:6" x14ac:dyDescent="0.25">
      <c r="A555" s="234">
        <v>10</v>
      </c>
      <c r="B555" s="229" t="s">
        <v>120</v>
      </c>
      <c r="C555" s="7">
        <v>2</v>
      </c>
      <c r="D555" s="15">
        <f>SUM(D556:D557)</f>
        <v>343</v>
      </c>
      <c r="E555" s="15">
        <f>SUM(E556:E557)</f>
        <v>345</v>
      </c>
      <c r="F555" s="15">
        <f>SUM(F556:F557)</f>
        <v>688</v>
      </c>
    </row>
    <row r="556" spans="1:6" x14ac:dyDescent="0.25">
      <c r="A556" s="232"/>
      <c r="B556" s="229"/>
      <c r="C556" s="10" t="s">
        <v>134</v>
      </c>
      <c r="D556" s="21">
        <v>250</v>
      </c>
      <c r="E556" s="21">
        <v>246</v>
      </c>
      <c r="F556" s="5">
        <f>SUM(D556:E556)</f>
        <v>496</v>
      </c>
    </row>
    <row r="557" spans="1:6" x14ac:dyDescent="0.25">
      <c r="A557" s="233"/>
      <c r="B557" s="229"/>
      <c r="C557" s="10" t="s">
        <v>135</v>
      </c>
      <c r="D557" s="21">
        <v>93</v>
      </c>
      <c r="E557" s="21">
        <v>99</v>
      </c>
      <c r="F557" s="5">
        <f>SUM(D557:E557)</f>
        <v>192</v>
      </c>
    </row>
    <row r="558" spans="1:6" x14ac:dyDescent="0.25">
      <c r="A558" s="234">
        <v>11</v>
      </c>
      <c r="B558" s="229" t="s">
        <v>125</v>
      </c>
      <c r="C558" s="7">
        <v>2</v>
      </c>
      <c r="D558" s="15">
        <f>SUM(D559:D560)</f>
        <v>292</v>
      </c>
      <c r="E558" s="15">
        <f>SUM(E559:E560)</f>
        <v>278</v>
      </c>
      <c r="F558" s="15">
        <f>SUM(F559:F560)</f>
        <v>570</v>
      </c>
    </row>
    <row r="559" spans="1:6" x14ac:dyDescent="0.25">
      <c r="A559" s="232"/>
      <c r="B559" s="229"/>
      <c r="C559" s="10" t="s">
        <v>134</v>
      </c>
      <c r="D559" s="21">
        <v>143</v>
      </c>
      <c r="E559" s="21">
        <v>144</v>
      </c>
      <c r="F559" s="5">
        <f>SUM(D559:E559)</f>
        <v>287</v>
      </c>
    </row>
    <row r="560" spans="1:6" x14ac:dyDescent="0.25">
      <c r="A560" s="233"/>
      <c r="B560" s="229"/>
      <c r="C560" s="10" t="s">
        <v>135</v>
      </c>
      <c r="D560" s="21">
        <v>149</v>
      </c>
      <c r="E560" s="21">
        <v>134</v>
      </c>
      <c r="F560" s="5">
        <f>SUM(D560:E560)</f>
        <v>283</v>
      </c>
    </row>
    <row r="561" spans="1:6" x14ac:dyDescent="0.25">
      <c r="A561" s="234">
        <v>12</v>
      </c>
      <c r="B561" s="229" t="s">
        <v>133</v>
      </c>
      <c r="C561" s="7">
        <v>3</v>
      </c>
      <c r="D561" s="15">
        <f>SUM(D562:D564)</f>
        <v>332</v>
      </c>
      <c r="E561" s="15">
        <f>SUM(E562:E564)</f>
        <v>330</v>
      </c>
      <c r="F561" s="15">
        <f>SUM(F562:F564)</f>
        <v>662</v>
      </c>
    </row>
    <row r="562" spans="1:6" x14ac:dyDescent="0.25">
      <c r="A562" s="232"/>
      <c r="B562" s="229"/>
      <c r="C562" s="10" t="s">
        <v>134</v>
      </c>
      <c r="D562" s="21">
        <v>129</v>
      </c>
      <c r="E562" s="21">
        <v>118</v>
      </c>
      <c r="F562" s="5">
        <f>SUM(D562:E562)</f>
        <v>247</v>
      </c>
    </row>
    <row r="563" spans="1:6" x14ac:dyDescent="0.25">
      <c r="A563" s="232"/>
      <c r="B563" s="229"/>
      <c r="C563" s="10" t="s">
        <v>135</v>
      </c>
      <c r="D563" s="21">
        <v>123</v>
      </c>
      <c r="E563" s="34">
        <v>127</v>
      </c>
      <c r="F563" s="5">
        <f>SUM(D563:E563)</f>
        <v>250</v>
      </c>
    </row>
    <row r="564" spans="1:6" x14ac:dyDescent="0.25">
      <c r="A564" s="233"/>
      <c r="B564" s="229"/>
      <c r="C564" s="10" t="s">
        <v>136</v>
      </c>
      <c r="D564" s="21">
        <v>80</v>
      </c>
      <c r="E564" s="21">
        <v>85</v>
      </c>
      <c r="F564" s="5">
        <f>SUM(D564:E564)</f>
        <v>165</v>
      </c>
    </row>
    <row r="565" spans="1:6" x14ac:dyDescent="0.25">
      <c r="A565" s="234">
        <v>13</v>
      </c>
      <c r="B565" s="234" t="s">
        <v>126</v>
      </c>
      <c r="C565" s="7">
        <v>3</v>
      </c>
      <c r="D565" s="15">
        <f>SUM(D566:D568)</f>
        <v>493</v>
      </c>
      <c r="E565" s="15">
        <f>SUM(E566:E568)</f>
        <v>455</v>
      </c>
      <c r="F565" s="15">
        <f>SUM(F566:F568)</f>
        <v>948</v>
      </c>
    </row>
    <row r="566" spans="1:6" x14ac:dyDescent="0.25">
      <c r="A566" s="232"/>
      <c r="B566" s="232"/>
      <c r="C566" s="10" t="s">
        <v>134</v>
      </c>
      <c r="D566" s="21">
        <v>180</v>
      </c>
      <c r="E566" s="21">
        <v>167</v>
      </c>
      <c r="F566" s="5">
        <f>SUM(D566:E566)</f>
        <v>347</v>
      </c>
    </row>
    <row r="567" spans="1:6" x14ac:dyDescent="0.25">
      <c r="A567" s="232"/>
      <c r="B567" s="232"/>
      <c r="C567" s="10" t="s">
        <v>135</v>
      </c>
      <c r="D567" s="21">
        <v>209</v>
      </c>
      <c r="E567" s="21">
        <v>187</v>
      </c>
      <c r="F567" s="5">
        <f>SUM(D567:E567)</f>
        <v>396</v>
      </c>
    </row>
    <row r="568" spans="1:6" x14ac:dyDescent="0.25">
      <c r="A568" s="233"/>
      <c r="B568" s="233"/>
      <c r="C568" s="10" t="s">
        <v>136</v>
      </c>
      <c r="D568" s="21">
        <v>104</v>
      </c>
      <c r="E568" s="21">
        <v>101</v>
      </c>
      <c r="F568" s="5">
        <f>SUM(D568:E568)</f>
        <v>205</v>
      </c>
    </row>
    <row r="569" spans="1:6" x14ac:dyDescent="0.25">
      <c r="A569" s="234">
        <v>14</v>
      </c>
      <c r="B569" s="229" t="s">
        <v>128</v>
      </c>
      <c r="C569" s="7">
        <v>3</v>
      </c>
      <c r="D569" s="15">
        <f>SUM(D570:D572)</f>
        <v>473</v>
      </c>
      <c r="E569" s="15">
        <f>SUM(E570:E572)</f>
        <v>494</v>
      </c>
      <c r="F569" s="15">
        <f>SUM(F570:F572)</f>
        <v>967</v>
      </c>
    </row>
    <row r="570" spans="1:6" x14ac:dyDescent="0.25">
      <c r="A570" s="232"/>
      <c r="B570" s="229"/>
      <c r="C570" s="10" t="s">
        <v>134</v>
      </c>
      <c r="D570" s="21">
        <v>174</v>
      </c>
      <c r="E570" s="21">
        <v>176</v>
      </c>
      <c r="F570" s="5">
        <f>SUM(D570:E570)</f>
        <v>350</v>
      </c>
    </row>
    <row r="571" spans="1:6" x14ac:dyDescent="0.25">
      <c r="A571" s="232"/>
      <c r="B571" s="229"/>
      <c r="C571" s="10" t="s">
        <v>135</v>
      </c>
      <c r="D571" s="21">
        <v>170</v>
      </c>
      <c r="E571" s="21">
        <v>179</v>
      </c>
      <c r="F571" s="5">
        <f>SUM(D571:E571)</f>
        <v>349</v>
      </c>
    </row>
    <row r="572" spans="1:6" x14ac:dyDescent="0.25">
      <c r="A572" s="233"/>
      <c r="B572" s="229"/>
      <c r="C572" s="10" t="s">
        <v>136</v>
      </c>
      <c r="D572" s="21">
        <v>129</v>
      </c>
      <c r="E572" s="21">
        <v>139</v>
      </c>
      <c r="F572" s="5">
        <f>SUM(D572:E572)</f>
        <v>268</v>
      </c>
    </row>
    <row r="573" spans="1:6" x14ac:dyDescent="0.25">
      <c r="A573" s="234">
        <v>15</v>
      </c>
      <c r="B573" s="229" t="s">
        <v>123</v>
      </c>
      <c r="C573" s="7">
        <v>2</v>
      </c>
      <c r="D573" s="15">
        <f>SUM(D574:D575)</f>
        <v>479</v>
      </c>
      <c r="E573" s="15">
        <f>SUM(E574:E575)</f>
        <v>486</v>
      </c>
      <c r="F573" s="15">
        <f>SUM(F574:F575)</f>
        <v>965</v>
      </c>
    </row>
    <row r="574" spans="1:6" x14ac:dyDescent="0.25">
      <c r="A574" s="232"/>
      <c r="B574" s="229"/>
      <c r="C574" s="10" t="s">
        <v>134</v>
      </c>
      <c r="D574" s="21">
        <v>273</v>
      </c>
      <c r="E574" s="21">
        <v>266</v>
      </c>
      <c r="F574" s="5">
        <f>SUM(D574:E574)</f>
        <v>539</v>
      </c>
    </row>
    <row r="575" spans="1:6" x14ac:dyDescent="0.25">
      <c r="A575" s="233"/>
      <c r="B575" s="229"/>
      <c r="C575" s="10" t="s">
        <v>135</v>
      </c>
      <c r="D575" s="21">
        <v>206</v>
      </c>
      <c r="E575" s="21">
        <v>220</v>
      </c>
      <c r="F575" s="5">
        <f>SUM(D575:E575)</f>
        <v>426</v>
      </c>
    </row>
    <row r="576" spans="1:6" x14ac:dyDescent="0.25">
      <c r="A576" s="234">
        <v>16</v>
      </c>
      <c r="B576" s="229" t="s">
        <v>127</v>
      </c>
      <c r="C576" s="7">
        <v>3</v>
      </c>
      <c r="D576" s="15">
        <f>SUM(D577:D579)</f>
        <v>256</v>
      </c>
      <c r="E576" s="15">
        <f>SUM(E577:E579)</f>
        <v>241</v>
      </c>
      <c r="F576" s="15">
        <f>SUM(F577:F579)</f>
        <v>497</v>
      </c>
    </row>
    <row r="577" spans="1:6" x14ac:dyDescent="0.25">
      <c r="A577" s="232"/>
      <c r="B577" s="229"/>
      <c r="C577" s="10" t="s">
        <v>134</v>
      </c>
      <c r="D577" s="21">
        <v>121</v>
      </c>
      <c r="E577" s="21">
        <v>110</v>
      </c>
      <c r="F577" s="5">
        <f>SUM(D577:E577)</f>
        <v>231</v>
      </c>
    </row>
    <row r="578" spans="1:6" x14ac:dyDescent="0.25">
      <c r="A578" s="232"/>
      <c r="B578" s="229"/>
      <c r="C578" s="10" t="s">
        <v>135</v>
      </c>
      <c r="D578" s="21">
        <v>85</v>
      </c>
      <c r="E578" s="21">
        <v>84</v>
      </c>
      <c r="F578" s="5">
        <f>SUM(D578:E578)</f>
        <v>169</v>
      </c>
    </row>
    <row r="579" spans="1:6" x14ac:dyDescent="0.25">
      <c r="A579" s="233"/>
      <c r="B579" s="229"/>
      <c r="C579" s="10" t="s">
        <v>136</v>
      </c>
      <c r="D579" s="21">
        <v>50</v>
      </c>
      <c r="E579" s="21">
        <v>47</v>
      </c>
      <c r="F579" s="5">
        <f>SUM(D579:E579)</f>
        <v>97</v>
      </c>
    </row>
  </sheetData>
  <mergeCells count="265">
    <mergeCell ref="A576:A579"/>
    <mergeCell ref="B576:B579"/>
    <mergeCell ref="A565:A568"/>
    <mergeCell ref="B565:B568"/>
    <mergeCell ref="A569:A572"/>
    <mergeCell ref="B569:B572"/>
    <mergeCell ref="A573:A575"/>
    <mergeCell ref="B573:B575"/>
    <mergeCell ref="A555:A557"/>
    <mergeCell ref="B555:B557"/>
    <mergeCell ref="A558:A560"/>
    <mergeCell ref="B558:B560"/>
    <mergeCell ref="A561:A564"/>
    <mergeCell ref="B561:B564"/>
    <mergeCell ref="A543:A547"/>
    <mergeCell ref="B543:B547"/>
    <mergeCell ref="A548:A551"/>
    <mergeCell ref="B548:B551"/>
    <mergeCell ref="A552:A554"/>
    <mergeCell ref="B552:B554"/>
    <mergeCell ref="A524:A528"/>
    <mergeCell ref="B524:B528"/>
    <mergeCell ref="A529:A538"/>
    <mergeCell ref="B529:B538"/>
    <mergeCell ref="A539:A542"/>
    <mergeCell ref="B539:B542"/>
    <mergeCell ref="A506:B506"/>
    <mergeCell ref="A507:A516"/>
    <mergeCell ref="B507:B516"/>
    <mergeCell ref="A517:A520"/>
    <mergeCell ref="B517:B520"/>
    <mergeCell ref="A521:A523"/>
    <mergeCell ref="B521:B523"/>
    <mergeCell ref="A487:A491"/>
    <mergeCell ref="B487:B491"/>
    <mergeCell ref="A492:A500"/>
    <mergeCell ref="B492:B500"/>
    <mergeCell ref="A501:A505"/>
    <mergeCell ref="B501:B505"/>
    <mergeCell ref="A465:B465"/>
    <mergeCell ref="A466:A474"/>
    <mergeCell ref="B466:B474"/>
    <mergeCell ref="A475:A480"/>
    <mergeCell ref="B475:B480"/>
    <mergeCell ref="A481:A486"/>
    <mergeCell ref="B481:B486"/>
    <mergeCell ref="A455:A457"/>
    <mergeCell ref="B455:B457"/>
    <mergeCell ref="A458:A460"/>
    <mergeCell ref="B458:B460"/>
    <mergeCell ref="A461:A464"/>
    <mergeCell ref="B461:B464"/>
    <mergeCell ref="A445:A447"/>
    <mergeCell ref="B445:B447"/>
    <mergeCell ref="A448:A451"/>
    <mergeCell ref="B448:B451"/>
    <mergeCell ref="A452:A454"/>
    <mergeCell ref="B452:B454"/>
    <mergeCell ref="A434:A439"/>
    <mergeCell ref="B434:B439"/>
    <mergeCell ref="A440:A442"/>
    <mergeCell ref="B440:B442"/>
    <mergeCell ref="A443:A444"/>
    <mergeCell ref="B443:B444"/>
    <mergeCell ref="A422:A425"/>
    <mergeCell ref="B422:B425"/>
    <mergeCell ref="A426:A429"/>
    <mergeCell ref="B426:B429"/>
    <mergeCell ref="A430:A433"/>
    <mergeCell ref="B430:B433"/>
    <mergeCell ref="A406:A412"/>
    <mergeCell ref="B406:B412"/>
    <mergeCell ref="A413:A418"/>
    <mergeCell ref="B413:B418"/>
    <mergeCell ref="A419:A421"/>
    <mergeCell ref="B419:B421"/>
    <mergeCell ref="A394:B394"/>
    <mergeCell ref="A395:A396"/>
    <mergeCell ref="B395:B396"/>
    <mergeCell ref="A397:A400"/>
    <mergeCell ref="B397:B400"/>
    <mergeCell ref="A401:A405"/>
    <mergeCell ref="B401:B404"/>
    <mergeCell ref="A384:A388"/>
    <mergeCell ref="B384:B388"/>
    <mergeCell ref="A389:A390"/>
    <mergeCell ref="B389:B390"/>
    <mergeCell ref="A391:A393"/>
    <mergeCell ref="B391:B393"/>
    <mergeCell ref="A372:A375"/>
    <mergeCell ref="B372:B375"/>
    <mergeCell ref="A376:A379"/>
    <mergeCell ref="B376:B379"/>
    <mergeCell ref="A380:A383"/>
    <mergeCell ref="B380:B383"/>
    <mergeCell ref="A360:A363"/>
    <mergeCell ref="B360:B363"/>
    <mergeCell ref="A364:B364"/>
    <mergeCell ref="A365:A368"/>
    <mergeCell ref="B365:B368"/>
    <mergeCell ref="A369:A371"/>
    <mergeCell ref="B369:B371"/>
    <mergeCell ref="A350:A352"/>
    <mergeCell ref="B350:B352"/>
    <mergeCell ref="A353:A356"/>
    <mergeCell ref="B353:B356"/>
    <mergeCell ref="A357:A359"/>
    <mergeCell ref="B357:B359"/>
    <mergeCell ref="A339:A341"/>
    <mergeCell ref="B339:B341"/>
    <mergeCell ref="A342:A345"/>
    <mergeCell ref="B342:B345"/>
    <mergeCell ref="A346:A349"/>
    <mergeCell ref="B346:B349"/>
    <mergeCell ref="A328:A332"/>
    <mergeCell ref="B328:B332"/>
    <mergeCell ref="A333:A335"/>
    <mergeCell ref="B333:B335"/>
    <mergeCell ref="A336:A338"/>
    <mergeCell ref="B336:B338"/>
    <mergeCell ref="A315:B315"/>
    <mergeCell ref="A316:A320"/>
    <mergeCell ref="B316:B320"/>
    <mergeCell ref="A321:A323"/>
    <mergeCell ref="B321:B323"/>
    <mergeCell ref="A324:A327"/>
    <mergeCell ref="B324:B327"/>
    <mergeCell ref="A292:A298"/>
    <mergeCell ref="B292:B298"/>
    <mergeCell ref="A299:A303"/>
    <mergeCell ref="B299:B303"/>
    <mergeCell ref="A304:A314"/>
    <mergeCell ref="B304:B314"/>
    <mergeCell ref="A277:A279"/>
    <mergeCell ref="B277:B279"/>
    <mergeCell ref="A280:B280"/>
    <mergeCell ref="A281:A289"/>
    <mergeCell ref="B281:B289"/>
    <mergeCell ref="A290:A291"/>
    <mergeCell ref="B290:B291"/>
    <mergeCell ref="A264:A267"/>
    <mergeCell ref="B264:B267"/>
    <mergeCell ref="A268:A272"/>
    <mergeCell ref="B268:B272"/>
    <mergeCell ref="A273:A276"/>
    <mergeCell ref="B273:B276"/>
    <mergeCell ref="A250:A251"/>
    <mergeCell ref="B250:B251"/>
    <mergeCell ref="A252:A259"/>
    <mergeCell ref="B252:B259"/>
    <mergeCell ref="A260:A263"/>
    <mergeCell ref="B260:B263"/>
    <mergeCell ref="B235:B238"/>
    <mergeCell ref="A236:A238"/>
    <mergeCell ref="A239:A244"/>
    <mergeCell ref="B239:B244"/>
    <mergeCell ref="A245:A249"/>
    <mergeCell ref="B245:B249"/>
    <mergeCell ref="A223:A225"/>
    <mergeCell ref="B223:B225"/>
    <mergeCell ref="A226:A228"/>
    <mergeCell ref="B226:B228"/>
    <mergeCell ref="A229:B229"/>
    <mergeCell ref="A230:A234"/>
    <mergeCell ref="B230:B234"/>
    <mergeCell ref="A208:A210"/>
    <mergeCell ref="B208:B210"/>
    <mergeCell ref="A211:A214"/>
    <mergeCell ref="B211:B214"/>
    <mergeCell ref="A215:A222"/>
    <mergeCell ref="B215:B222"/>
    <mergeCell ref="A195:A198"/>
    <mergeCell ref="B195:B198"/>
    <mergeCell ref="A199:A202"/>
    <mergeCell ref="B199:B202"/>
    <mergeCell ref="A203:A207"/>
    <mergeCell ref="B203:B207"/>
    <mergeCell ref="A178:A182"/>
    <mergeCell ref="B178:B182"/>
    <mergeCell ref="A183:A188"/>
    <mergeCell ref="B183:B188"/>
    <mergeCell ref="A189:A194"/>
    <mergeCell ref="B189:B194"/>
    <mergeCell ref="A165:A168"/>
    <mergeCell ref="B165:B168"/>
    <mergeCell ref="A169:A171"/>
    <mergeCell ref="B169:B171"/>
    <mergeCell ref="A172:A177"/>
    <mergeCell ref="B172:B177"/>
    <mergeCell ref="A148:A151"/>
    <mergeCell ref="B148:B151"/>
    <mergeCell ref="A152:A155"/>
    <mergeCell ref="B152:B155"/>
    <mergeCell ref="A156:B156"/>
    <mergeCell ref="A157:A164"/>
    <mergeCell ref="B157:B164"/>
    <mergeCell ref="A139:A141"/>
    <mergeCell ref="B139:B141"/>
    <mergeCell ref="A142:A144"/>
    <mergeCell ref="B142:B144"/>
    <mergeCell ref="A145:A147"/>
    <mergeCell ref="B145:B147"/>
    <mergeCell ref="A126:A128"/>
    <mergeCell ref="B126:B128"/>
    <mergeCell ref="A129:B129"/>
    <mergeCell ref="A130:A133"/>
    <mergeCell ref="B130:B133"/>
    <mergeCell ref="A134:A138"/>
    <mergeCell ref="B134:B138"/>
    <mergeCell ref="A116:A118"/>
    <mergeCell ref="B116:B118"/>
    <mergeCell ref="A119:A122"/>
    <mergeCell ref="B119:B122"/>
    <mergeCell ref="A123:A125"/>
    <mergeCell ref="B123:B125"/>
    <mergeCell ref="A104:A106"/>
    <mergeCell ref="B104:B106"/>
    <mergeCell ref="A107:A110"/>
    <mergeCell ref="B107:B110"/>
    <mergeCell ref="A111:A115"/>
    <mergeCell ref="B111:B115"/>
    <mergeCell ref="A92:A94"/>
    <mergeCell ref="B92:B94"/>
    <mergeCell ref="A95:A98"/>
    <mergeCell ref="B95:B98"/>
    <mergeCell ref="A99:A103"/>
    <mergeCell ref="B99:B103"/>
    <mergeCell ref="A79:A83"/>
    <mergeCell ref="B79:B83"/>
    <mergeCell ref="A84:A88"/>
    <mergeCell ref="B84:B88"/>
    <mergeCell ref="A89:A91"/>
    <mergeCell ref="B89:B91"/>
    <mergeCell ref="A66:A68"/>
    <mergeCell ref="B66:B68"/>
    <mergeCell ref="A69:A72"/>
    <mergeCell ref="B69:B72"/>
    <mergeCell ref="A73:A78"/>
    <mergeCell ref="B73:B78"/>
    <mergeCell ref="A51:A54"/>
    <mergeCell ref="B51:B54"/>
    <mergeCell ref="A55:B55"/>
    <mergeCell ref="A56:A59"/>
    <mergeCell ref="B56:B59"/>
    <mergeCell ref="A60:A65"/>
    <mergeCell ref="B60:B65"/>
    <mergeCell ref="A36:A41"/>
    <mergeCell ref="B36:B41"/>
    <mergeCell ref="A42:A46"/>
    <mergeCell ref="B42:B46"/>
    <mergeCell ref="A47:A50"/>
    <mergeCell ref="B47:B50"/>
    <mergeCell ref="A23:A27"/>
    <mergeCell ref="B23:B27"/>
    <mergeCell ref="A28:A31"/>
    <mergeCell ref="B28:B31"/>
    <mergeCell ref="A32:A35"/>
    <mergeCell ref="B32:B35"/>
    <mergeCell ref="A5:B5"/>
    <mergeCell ref="A6:A10"/>
    <mergeCell ref="B6:B10"/>
    <mergeCell ref="A11:A18"/>
    <mergeCell ref="B11:B18"/>
    <mergeCell ref="A19:A22"/>
    <mergeCell ref="B19:B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16" zoomScale="85" zoomScaleNormal="100" zoomScaleSheetLayoutView="85" workbookViewId="0">
      <selection activeCell="L43" sqref="L43"/>
    </sheetView>
  </sheetViews>
  <sheetFormatPr defaultRowHeight="15" x14ac:dyDescent="0.25"/>
  <cols>
    <col min="1" max="1" width="5" customWidth="1"/>
    <col min="2" max="2" width="22.7109375" bestFit="1" customWidth="1"/>
    <col min="3" max="3" width="7.85546875" style="40" customWidth="1"/>
    <col min="4" max="6" width="13.5703125" customWidth="1"/>
    <col min="7" max="7" width="10.5703125" bestFit="1" customWidth="1"/>
  </cols>
  <sheetData>
    <row r="1" spans="1:7" x14ac:dyDescent="0.25">
      <c r="A1" s="250" t="s">
        <v>409</v>
      </c>
      <c r="B1" s="250"/>
      <c r="C1" s="250"/>
      <c r="D1" s="250"/>
      <c r="E1" s="250"/>
      <c r="F1" s="250"/>
      <c r="G1" s="41"/>
    </row>
    <row r="2" spans="1:7" x14ac:dyDescent="0.25">
      <c r="A2" s="248" t="s">
        <v>132</v>
      </c>
      <c r="B2" s="248"/>
      <c r="C2" s="248"/>
      <c r="D2" s="248"/>
      <c r="E2" s="248"/>
      <c r="F2" s="248"/>
      <c r="G2" s="41"/>
    </row>
    <row r="3" spans="1:7" x14ac:dyDescent="0.25">
      <c r="A3" s="251" t="s">
        <v>131</v>
      </c>
      <c r="B3" s="251"/>
      <c r="C3" s="251"/>
      <c r="D3" s="251"/>
      <c r="E3" s="251"/>
      <c r="F3" s="251"/>
      <c r="G3" s="41"/>
    </row>
    <row r="4" spans="1:7" s="64" customFormat="1" x14ac:dyDescent="0.25">
      <c r="A4" s="53"/>
      <c r="B4" s="53"/>
      <c r="C4" s="53"/>
      <c r="D4" s="53"/>
      <c r="E4" s="53"/>
      <c r="F4" s="52"/>
      <c r="G4" s="65"/>
    </row>
    <row r="5" spans="1:7" ht="22.5" customHeight="1" thickBot="1" x14ac:dyDescent="0.3">
      <c r="A5" s="30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6" t="s">
        <v>410</v>
      </c>
      <c r="G5" s="41"/>
    </row>
    <row r="6" spans="1:7" ht="16.5" thickTop="1" thickBot="1" x14ac:dyDescent="0.3">
      <c r="A6" s="258" t="s">
        <v>118</v>
      </c>
      <c r="B6" s="259"/>
      <c r="C6" s="120">
        <f>SUM(C8+C13+C19+C23+C27+C31+C36)</f>
        <v>19</v>
      </c>
      <c r="D6" s="121">
        <f>SUM(D8+D13+D19+D23+D27+D31+D36)</f>
        <v>4089</v>
      </c>
      <c r="E6" s="121">
        <f t="shared" ref="E6:F6" si="0">SUM(E8+E13+E19+E23+E27+E31+E36)</f>
        <v>4138</v>
      </c>
      <c r="F6" s="121">
        <f t="shared" si="0"/>
        <v>8227</v>
      </c>
      <c r="G6" s="41"/>
    </row>
    <row r="7" spans="1:7" ht="15.75" thickTop="1" x14ac:dyDescent="0.25">
      <c r="A7" s="9"/>
      <c r="B7" s="116"/>
      <c r="C7" s="118"/>
      <c r="D7" s="122"/>
      <c r="E7" s="122"/>
      <c r="F7" s="122"/>
      <c r="G7" s="41"/>
    </row>
    <row r="8" spans="1:7" x14ac:dyDescent="0.25">
      <c r="A8" s="234">
        <v>1</v>
      </c>
      <c r="B8" s="234" t="s">
        <v>130</v>
      </c>
      <c r="C8" s="119">
        <v>3</v>
      </c>
      <c r="D8" s="123">
        <f>SUM(D9:D11)</f>
        <v>770</v>
      </c>
      <c r="E8" s="123">
        <f t="shared" ref="E8" si="1">SUM(E9:E11)</f>
        <v>775</v>
      </c>
      <c r="F8" s="123">
        <f>SUM(D8:E8)</f>
        <v>1545</v>
      </c>
      <c r="G8" s="41"/>
    </row>
    <row r="9" spans="1:7" x14ac:dyDescent="0.25">
      <c r="A9" s="232"/>
      <c r="B9" s="232"/>
      <c r="C9" s="103" t="s">
        <v>134</v>
      </c>
      <c r="D9" s="124">
        <v>288</v>
      </c>
      <c r="E9" s="124">
        <v>295</v>
      </c>
      <c r="F9" s="124" t="s">
        <v>260</v>
      </c>
      <c r="G9" s="41"/>
    </row>
    <row r="10" spans="1:7" x14ac:dyDescent="0.25">
      <c r="A10" s="232"/>
      <c r="B10" s="232"/>
      <c r="C10" s="103" t="s">
        <v>135</v>
      </c>
      <c r="D10" s="111">
        <v>241</v>
      </c>
      <c r="E10" s="111">
        <v>245</v>
      </c>
      <c r="F10" s="111" t="s">
        <v>218</v>
      </c>
      <c r="G10" s="41"/>
    </row>
    <row r="11" spans="1:7" x14ac:dyDescent="0.25">
      <c r="A11" s="233"/>
      <c r="B11" s="233"/>
      <c r="C11" s="103" t="s">
        <v>136</v>
      </c>
      <c r="D11" s="111">
        <v>241</v>
      </c>
      <c r="E11" s="111">
        <v>235</v>
      </c>
      <c r="F11" s="111" t="s">
        <v>239</v>
      </c>
      <c r="G11" s="41"/>
    </row>
    <row r="12" spans="1:7" x14ac:dyDescent="0.25">
      <c r="A12" s="88"/>
      <c r="B12" s="88"/>
      <c r="C12" s="84"/>
      <c r="D12" s="111"/>
      <c r="E12" s="111"/>
      <c r="F12" s="111"/>
      <c r="G12" s="41"/>
    </row>
    <row r="13" spans="1:7" x14ac:dyDescent="0.25">
      <c r="A13" s="234">
        <v>2</v>
      </c>
      <c r="B13" s="234" t="s">
        <v>37</v>
      </c>
      <c r="C13" s="98">
        <v>4</v>
      </c>
      <c r="D13" s="113">
        <f>SUM(D14:D17)</f>
        <v>652</v>
      </c>
      <c r="E13" s="113">
        <f t="shared" ref="E13" si="2">SUM(E14:E17)</f>
        <v>639</v>
      </c>
      <c r="F13" s="113">
        <f>SUM(D13:E13)</f>
        <v>1291</v>
      </c>
      <c r="G13" s="41"/>
    </row>
    <row r="14" spans="1:7" x14ac:dyDescent="0.25">
      <c r="A14" s="232"/>
      <c r="B14" s="232"/>
      <c r="C14" s="103" t="s">
        <v>134</v>
      </c>
      <c r="D14" s="109">
        <v>105</v>
      </c>
      <c r="E14" s="109">
        <v>114</v>
      </c>
      <c r="F14" s="108" t="s">
        <v>261</v>
      </c>
      <c r="G14" s="41"/>
    </row>
    <row r="15" spans="1:7" x14ac:dyDescent="0.25">
      <c r="A15" s="232"/>
      <c r="B15" s="232"/>
      <c r="C15" s="103" t="s">
        <v>135</v>
      </c>
      <c r="D15" s="111">
        <v>176</v>
      </c>
      <c r="E15" s="111">
        <v>168</v>
      </c>
      <c r="F15" s="111" t="s">
        <v>164</v>
      </c>
      <c r="G15" s="41"/>
    </row>
    <row r="16" spans="1:7" x14ac:dyDescent="0.25">
      <c r="A16" s="232"/>
      <c r="B16" s="232"/>
      <c r="C16" s="103" t="s">
        <v>136</v>
      </c>
      <c r="D16" s="111">
        <v>193</v>
      </c>
      <c r="E16" s="111">
        <v>187</v>
      </c>
      <c r="F16" s="111" t="s">
        <v>158</v>
      </c>
      <c r="G16" s="41"/>
    </row>
    <row r="17" spans="1:7" x14ac:dyDescent="0.25">
      <c r="A17" s="233"/>
      <c r="B17" s="233"/>
      <c r="C17" s="103" t="s">
        <v>137</v>
      </c>
      <c r="D17" s="111">
        <v>178</v>
      </c>
      <c r="E17" s="111">
        <v>170</v>
      </c>
      <c r="F17" s="111" t="s">
        <v>262</v>
      </c>
      <c r="G17" s="41"/>
    </row>
    <row r="18" spans="1:7" x14ac:dyDescent="0.25">
      <c r="A18" s="49"/>
      <c r="B18" s="88"/>
      <c r="C18" s="84"/>
      <c r="D18" s="111"/>
      <c r="E18" s="111"/>
      <c r="F18" s="111"/>
      <c r="G18" s="41"/>
    </row>
    <row r="19" spans="1:7" x14ac:dyDescent="0.25">
      <c r="A19" s="234">
        <v>3</v>
      </c>
      <c r="B19" s="234" t="s">
        <v>36</v>
      </c>
      <c r="C19" s="98">
        <v>2</v>
      </c>
      <c r="D19" s="113">
        <f>SUM(D20:D21)</f>
        <v>470</v>
      </c>
      <c r="E19" s="113">
        <f t="shared" ref="E19" si="3">SUM(E20:E21)</f>
        <v>507</v>
      </c>
      <c r="F19" s="113">
        <f>SUM(D19:E19)</f>
        <v>977</v>
      </c>
      <c r="G19" s="41"/>
    </row>
    <row r="20" spans="1:7" x14ac:dyDescent="0.25">
      <c r="A20" s="232"/>
      <c r="B20" s="232"/>
      <c r="C20" s="103" t="s">
        <v>134</v>
      </c>
      <c r="D20" s="109">
        <v>263</v>
      </c>
      <c r="E20" s="109">
        <v>271</v>
      </c>
      <c r="F20" s="108" t="s">
        <v>263</v>
      </c>
      <c r="G20" s="41"/>
    </row>
    <row r="21" spans="1:7" x14ac:dyDescent="0.25">
      <c r="A21" s="233"/>
      <c r="B21" s="233"/>
      <c r="C21" s="103" t="s">
        <v>135</v>
      </c>
      <c r="D21" s="111">
        <v>207</v>
      </c>
      <c r="E21" s="111">
        <v>236</v>
      </c>
      <c r="F21" s="111" t="s">
        <v>264</v>
      </c>
      <c r="G21" s="41"/>
    </row>
    <row r="22" spans="1:7" x14ac:dyDescent="0.25">
      <c r="A22" s="48"/>
      <c r="B22" s="88"/>
      <c r="C22" s="84"/>
      <c r="D22" s="111"/>
      <c r="E22" s="111"/>
      <c r="F22" s="111"/>
      <c r="G22" s="41"/>
    </row>
    <row r="23" spans="1:7" x14ac:dyDescent="0.25">
      <c r="A23" s="234">
        <v>4</v>
      </c>
      <c r="B23" s="234" t="s">
        <v>35</v>
      </c>
      <c r="C23" s="98">
        <v>2</v>
      </c>
      <c r="D23" s="113">
        <f>SUM(D24:D25)</f>
        <v>365</v>
      </c>
      <c r="E23" s="113">
        <f t="shared" ref="E23" si="4">SUM(E24:E25)</f>
        <v>374</v>
      </c>
      <c r="F23" s="113">
        <f>SUM(D23:E23)</f>
        <v>739</v>
      </c>
      <c r="G23" s="41"/>
    </row>
    <row r="24" spans="1:7" x14ac:dyDescent="0.25">
      <c r="A24" s="232"/>
      <c r="B24" s="232"/>
      <c r="C24" s="103" t="s">
        <v>134</v>
      </c>
      <c r="D24" s="109">
        <v>199</v>
      </c>
      <c r="E24" s="109">
        <v>210</v>
      </c>
      <c r="F24" s="109" t="s">
        <v>265</v>
      </c>
      <c r="G24" s="41"/>
    </row>
    <row r="25" spans="1:7" x14ac:dyDescent="0.25">
      <c r="A25" s="233"/>
      <c r="B25" s="233"/>
      <c r="C25" s="103" t="s">
        <v>135</v>
      </c>
      <c r="D25" s="111">
        <v>166</v>
      </c>
      <c r="E25" s="111">
        <v>164</v>
      </c>
      <c r="F25" s="111" t="s">
        <v>266</v>
      </c>
      <c r="G25" s="41"/>
    </row>
    <row r="26" spans="1:7" x14ac:dyDescent="0.25">
      <c r="A26" s="48"/>
      <c r="B26" s="88"/>
      <c r="C26" s="84"/>
      <c r="D26" s="111"/>
      <c r="E26" s="111"/>
      <c r="F26" s="111"/>
      <c r="G26" s="41"/>
    </row>
    <row r="27" spans="1:7" x14ac:dyDescent="0.25">
      <c r="A27" s="234">
        <v>5</v>
      </c>
      <c r="B27" s="234" t="s">
        <v>33</v>
      </c>
      <c r="C27" s="98">
        <v>2</v>
      </c>
      <c r="D27" s="113">
        <f>SUM(D28:D29)</f>
        <v>443</v>
      </c>
      <c r="E27" s="113">
        <f t="shared" ref="E27" si="5">SUM(E28:E29)</f>
        <v>466</v>
      </c>
      <c r="F27" s="113">
        <f>SUM(D27:E27)</f>
        <v>909</v>
      </c>
      <c r="G27" s="41"/>
    </row>
    <row r="28" spans="1:7" x14ac:dyDescent="0.25">
      <c r="A28" s="232"/>
      <c r="B28" s="232"/>
      <c r="C28" s="103" t="s">
        <v>134</v>
      </c>
      <c r="D28" s="109">
        <v>227</v>
      </c>
      <c r="E28" s="109">
        <v>232</v>
      </c>
      <c r="F28" s="108" t="s">
        <v>243</v>
      </c>
      <c r="G28" s="41"/>
    </row>
    <row r="29" spans="1:7" x14ac:dyDescent="0.25">
      <c r="A29" s="233"/>
      <c r="B29" s="233"/>
      <c r="C29" s="103" t="s">
        <v>135</v>
      </c>
      <c r="D29" s="111">
        <v>216</v>
      </c>
      <c r="E29" s="111">
        <v>234</v>
      </c>
      <c r="F29" s="111" t="s">
        <v>267</v>
      </c>
      <c r="G29" s="41"/>
    </row>
    <row r="30" spans="1:7" x14ac:dyDescent="0.25">
      <c r="A30" s="48"/>
      <c r="B30" s="88"/>
      <c r="C30" s="84"/>
      <c r="D30" s="111"/>
      <c r="E30" s="111"/>
      <c r="F30" s="111"/>
      <c r="G30" s="41"/>
    </row>
    <row r="31" spans="1:7" x14ac:dyDescent="0.25">
      <c r="A31" s="234">
        <v>6</v>
      </c>
      <c r="B31" s="234" t="s">
        <v>38</v>
      </c>
      <c r="C31" s="98">
        <v>3</v>
      </c>
      <c r="D31" s="113">
        <f>SUM(D32:D34)</f>
        <v>654</v>
      </c>
      <c r="E31" s="113">
        <f t="shared" ref="E31" si="6">SUM(E32:E34)</f>
        <v>641</v>
      </c>
      <c r="F31" s="113">
        <f>SUM(D31:E31)</f>
        <v>1295</v>
      </c>
      <c r="G31" s="41"/>
    </row>
    <row r="32" spans="1:7" x14ac:dyDescent="0.25">
      <c r="A32" s="232"/>
      <c r="B32" s="232"/>
      <c r="C32" s="103" t="s">
        <v>134</v>
      </c>
      <c r="D32" s="109">
        <v>217</v>
      </c>
      <c r="E32" s="109">
        <v>225</v>
      </c>
      <c r="F32" s="108" t="s">
        <v>268</v>
      </c>
      <c r="G32" s="41"/>
    </row>
    <row r="33" spans="1:10" x14ac:dyDescent="0.25">
      <c r="A33" s="232"/>
      <c r="B33" s="232"/>
      <c r="C33" s="103" t="s">
        <v>135</v>
      </c>
      <c r="D33" s="111">
        <v>204</v>
      </c>
      <c r="E33" s="111">
        <v>189</v>
      </c>
      <c r="F33" s="111" t="s">
        <v>269</v>
      </c>
      <c r="G33" s="41"/>
      <c r="I33" s="117"/>
    </row>
    <row r="34" spans="1:10" x14ac:dyDescent="0.25">
      <c r="A34" s="233"/>
      <c r="B34" s="233"/>
      <c r="C34" s="103" t="s">
        <v>136</v>
      </c>
      <c r="D34" s="111">
        <v>233</v>
      </c>
      <c r="E34" s="111">
        <v>227</v>
      </c>
      <c r="F34" s="111" t="s">
        <v>270</v>
      </c>
      <c r="G34" s="41"/>
    </row>
    <row r="35" spans="1:10" x14ac:dyDescent="0.25">
      <c r="A35" s="48"/>
      <c r="B35" s="88"/>
      <c r="C35" s="84"/>
      <c r="D35" s="111"/>
      <c r="E35" s="111"/>
      <c r="F35" s="111"/>
      <c r="G35" s="41"/>
    </row>
    <row r="36" spans="1:10" x14ac:dyDescent="0.25">
      <c r="A36" s="234">
        <v>7</v>
      </c>
      <c r="B36" s="234" t="s">
        <v>34</v>
      </c>
      <c r="C36" s="98">
        <v>3</v>
      </c>
      <c r="D36" s="113">
        <f>SUM(D37:D39)</f>
        <v>735</v>
      </c>
      <c r="E36" s="113">
        <f t="shared" ref="E36" si="7">SUM(E37:E39)</f>
        <v>736</v>
      </c>
      <c r="F36" s="113">
        <f>SUM(D36:E36)</f>
        <v>1471</v>
      </c>
      <c r="G36" s="41"/>
      <c r="J36" t="s">
        <v>411</v>
      </c>
    </row>
    <row r="37" spans="1:10" x14ac:dyDescent="0.25">
      <c r="A37" s="232"/>
      <c r="B37" s="232"/>
      <c r="C37" s="103" t="s">
        <v>134</v>
      </c>
      <c r="D37" s="109">
        <v>214</v>
      </c>
      <c r="E37" s="109">
        <v>240</v>
      </c>
      <c r="F37" s="108" t="s">
        <v>271</v>
      </c>
      <c r="G37" s="41"/>
    </row>
    <row r="38" spans="1:10" x14ac:dyDescent="0.25">
      <c r="A38" s="232"/>
      <c r="B38" s="232"/>
      <c r="C38" s="103" t="s">
        <v>135</v>
      </c>
      <c r="D38" s="111">
        <v>273</v>
      </c>
      <c r="E38" s="111">
        <v>252</v>
      </c>
      <c r="F38" s="111" t="s">
        <v>272</v>
      </c>
      <c r="G38" s="41"/>
    </row>
    <row r="39" spans="1:10" x14ac:dyDescent="0.25">
      <c r="A39" s="233"/>
      <c r="B39" s="233"/>
      <c r="C39" s="103" t="s">
        <v>136</v>
      </c>
      <c r="D39" s="111">
        <v>248</v>
      </c>
      <c r="E39" s="111">
        <v>244</v>
      </c>
      <c r="F39" s="111" t="s">
        <v>227</v>
      </c>
      <c r="G39" s="41"/>
    </row>
    <row r="41" spans="1:10" x14ac:dyDescent="0.25">
      <c r="D41" s="247" t="s">
        <v>412</v>
      </c>
      <c r="E41" s="247"/>
      <c r="F41" s="247"/>
    </row>
    <row r="42" spans="1:10" x14ac:dyDescent="0.25">
      <c r="D42" s="247" t="s">
        <v>413</v>
      </c>
      <c r="E42" s="247"/>
      <c r="F42" s="247"/>
    </row>
    <row r="43" spans="1:10" x14ac:dyDescent="0.25">
      <c r="D43" s="247" t="s">
        <v>131</v>
      </c>
      <c r="E43" s="247"/>
      <c r="F43" s="247"/>
    </row>
    <row r="44" spans="1:10" x14ac:dyDescent="0.25">
      <c r="D44" s="248" t="s">
        <v>414</v>
      </c>
      <c r="E44" s="248"/>
      <c r="F44" s="248"/>
    </row>
    <row r="48" spans="1:10" x14ac:dyDescent="0.25">
      <c r="D48" s="249" t="s">
        <v>415</v>
      </c>
      <c r="E48" s="249"/>
      <c r="F48" s="249"/>
    </row>
  </sheetData>
  <mergeCells count="23">
    <mergeCell ref="A31:A34"/>
    <mergeCell ref="A19:A21"/>
    <mergeCell ref="B13:B17"/>
    <mergeCell ref="A13:A17"/>
    <mergeCell ref="D41:F41"/>
    <mergeCell ref="B36:B39"/>
    <mergeCell ref="A36:A39"/>
    <mergeCell ref="B23:B25"/>
    <mergeCell ref="A23:A25"/>
    <mergeCell ref="B27:B29"/>
    <mergeCell ref="A27:A29"/>
    <mergeCell ref="A1:F1"/>
    <mergeCell ref="A2:F2"/>
    <mergeCell ref="A3:F3"/>
    <mergeCell ref="A6:B6"/>
    <mergeCell ref="B8:B11"/>
    <mergeCell ref="A8:A11"/>
    <mergeCell ref="D42:F42"/>
    <mergeCell ref="D43:F43"/>
    <mergeCell ref="D44:F44"/>
    <mergeCell ref="D48:F48"/>
    <mergeCell ref="B19:B21"/>
    <mergeCell ref="B31:B34"/>
  </mergeCells>
  <printOptions horizontalCentered="1"/>
  <pageMargins left="1.2" right="0.7" top="0.5" bottom="0.25" header="0.3" footer="0.3"/>
  <pageSetup paperSize="5" scale="10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view="pageBreakPreview" topLeftCell="A85" zoomScale="118" zoomScaleNormal="100" zoomScaleSheetLayoutView="118" workbookViewId="0">
      <selection activeCell="G110" sqref="G110"/>
    </sheetView>
  </sheetViews>
  <sheetFormatPr defaultRowHeight="15" x14ac:dyDescent="0.25"/>
  <cols>
    <col min="1" max="1" width="7.28515625" customWidth="1"/>
    <col min="2" max="2" width="22.7109375" bestFit="1" customWidth="1"/>
    <col min="3" max="3" width="9.140625" style="68"/>
    <col min="4" max="4" width="12.28515625" customWidth="1"/>
    <col min="5" max="6" width="14" customWidth="1"/>
    <col min="7" max="7" width="10.5703125" bestFit="1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2"/>
      <c r="B4" s="52"/>
      <c r="C4" s="72"/>
      <c r="D4" s="52"/>
      <c r="E4" s="52"/>
      <c r="F4" s="39"/>
    </row>
    <row r="5" spans="1:6" ht="22.5" customHeight="1" thickBot="1" x14ac:dyDescent="0.3">
      <c r="A5" s="30" t="s">
        <v>143</v>
      </c>
      <c r="B5" s="30" t="s">
        <v>1</v>
      </c>
      <c r="C5" s="69" t="s">
        <v>2</v>
      </c>
      <c r="D5" s="30" t="s">
        <v>3</v>
      </c>
      <c r="E5" s="30" t="s">
        <v>4</v>
      </c>
      <c r="F5" s="36" t="s">
        <v>410</v>
      </c>
    </row>
    <row r="6" spans="1:6" ht="16.5" thickTop="1" thickBot="1" x14ac:dyDescent="0.3">
      <c r="A6" s="260" t="s">
        <v>16</v>
      </c>
      <c r="B6" s="256"/>
      <c r="C6" s="78">
        <f>SUM(C8+C13+C20+C24+C29+C36+C42+C48+C52+C56+C61+C71+C67+C76+C82+C86+C91+C95)</f>
        <v>55</v>
      </c>
      <c r="D6" s="129">
        <f>SUM(D8+D13+D20+D24+D29+D36+D42+D48+D52+D56+D61+D71+D67+D76+D82+D86+D91+D95)</f>
        <v>10935</v>
      </c>
      <c r="E6" s="129">
        <f t="shared" ref="E6:F6" si="0">SUM(E8+E13+E20+E24+E29+E36+E42+E48+E52+E56+E61+E71+E67+E76+E82+E86+E91+E95)</f>
        <v>11004</v>
      </c>
      <c r="F6" s="129">
        <f t="shared" si="0"/>
        <v>21939</v>
      </c>
    </row>
    <row r="7" spans="1:6" ht="15.75" thickTop="1" x14ac:dyDescent="0.25">
      <c r="A7" s="59"/>
      <c r="B7" s="59"/>
      <c r="C7" s="74"/>
      <c r="D7" s="130"/>
      <c r="E7" s="130"/>
      <c r="F7" s="130"/>
    </row>
    <row r="8" spans="1:6" x14ac:dyDescent="0.25">
      <c r="A8" s="234">
        <v>1</v>
      </c>
      <c r="B8" s="234" t="s">
        <v>16</v>
      </c>
      <c r="C8" s="168">
        <v>3</v>
      </c>
      <c r="D8" s="131">
        <f>SUM(D9:D11)</f>
        <v>710</v>
      </c>
      <c r="E8" s="131">
        <f t="shared" ref="E8" si="1">SUM(E9:E11)</f>
        <v>714</v>
      </c>
      <c r="F8" s="131">
        <f>SUM(D8:E8)</f>
        <v>1424</v>
      </c>
    </row>
    <row r="9" spans="1:6" x14ac:dyDescent="0.25">
      <c r="A9" s="232"/>
      <c r="B9" s="232"/>
      <c r="C9" s="126" t="s">
        <v>134</v>
      </c>
      <c r="D9" s="109">
        <v>235</v>
      </c>
      <c r="E9" s="109">
        <v>227</v>
      </c>
      <c r="F9" s="108" t="s">
        <v>273</v>
      </c>
    </row>
    <row r="10" spans="1:6" x14ac:dyDescent="0.25">
      <c r="A10" s="232"/>
      <c r="B10" s="232"/>
      <c r="C10" s="126" t="s">
        <v>135</v>
      </c>
      <c r="D10" s="111">
        <v>241</v>
      </c>
      <c r="E10" s="111">
        <v>263</v>
      </c>
      <c r="F10" s="109" t="s">
        <v>274</v>
      </c>
    </row>
    <row r="11" spans="1:6" x14ac:dyDescent="0.25">
      <c r="A11" s="233"/>
      <c r="B11" s="233"/>
      <c r="C11" s="126" t="s">
        <v>136</v>
      </c>
      <c r="D11" s="111">
        <v>234</v>
      </c>
      <c r="E11" s="111">
        <v>224</v>
      </c>
      <c r="F11" s="109" t="s">
        <v>275</v>
      </c>
    </row>
    <row r="12" spans="1:6" x14ac:dyDescent="0.25">
      <c r="A12" s="48"/>
      <c r="B12" s="50"/>
      <c r="C12" s="84"/>
      <c r="D12" s="111"/>
      <c r="E12" s="111"/>
      <c r="F12" s="109"/>
    </row>
    <row r="13" spans="1:6" x14ac:dyDescent="0.25">
      <c r="A13" s="234">
        <v>2</v>
      </c>
      <c r="B13" s="234" t="s">
        <v>24</v>
      </c>
      <c r="C13" s="98">
        <v>5</v>
      </c>
      <c r="D13" s="113">
        <f>SUM(D14:D18)</f>
        <v>1259</v>
      </c>
      <c r="E13" s="113">
        <f t="shared" ref="E13" si="2">SUM(E14:E18)</f>
        <v>1359</v>
      </c>
      <c r="F13" s="113">
        <f>SUM(D13:E13)</f>
        <v>2618</v>
      </c>
    </row>
    <row r="14" spans="1:6" x14ac:dyDescent="0.25">
      <c r="A14" s="232"/>
      <c r="B14" s="232"/>
      <c r="C14" s="126" t="s">
        <v>134</v>
      </c>
      <c r="D14" s="111">
        <v>205</v>
      </c>
      <c r="E14" s="111">
        <v>236</v>
      </c>
      <c r="F14" s="108" t="s">
        <v>276</v>
      </c>
    </row>
    <row r="15" spans="1:6" x14ac:dyDescent="0.25">
      <c r="A15" s="232"/>
      <c r="B15" s="232"/>
      <c r="C15" s="126" t="s">
        <v>135</v>
      </c>
      <c r="D15" s="111">
        <v>267</v>
      </c>
      <c r="E15" s="111">
        <v>301</v>
      </c>
      <c r="F15" s="109" t="s">
        <v>277</v>
      </c>
    </row>
    <row r="16" spans="1:6" x14ac:dyDescent="0.25">
      <c r="A16" s="232"/>
      <c r="B16" s="232"/>
      <c r="C16" s="126" t="s">
        <v>136</v>
      </c>
      <c r="D16" s="111">
        <v>306</v>
      </c>
      <c r="E16" s="111">
        <v>319</v>
      </c>
      <c r="F16" s="109" t="s">
        <v>215</v>
      </c>
    </row>
    <row r="17" spans="1:6" x14ac:dyDescent="0.25">
      <c r="A17" s="232"/>
      <c r="B17" s="232"/>
      <c r="C17" s="126" t="s">
        <v>137</v>
      </c>
      <c r="D17" s="111">
        <v>279</v>
      </c>
      <c r="E17" s="111">
        <v>289</v>
      </c>
      <c r="F17" s="109" t="s">
        <v>277</v>
      </c>
    </row>
    <row r="18" spans="1:6" x14ac:dyDescent="0.25">
      <c r="A18" s="233"/>
      <c r="B18" s="233"/>
      <c r="C18" s="167" t="s">
        <v>138</v>
      </c>
      <c r="D18" s="111">
        <v>202</v>
      </c>
      <c r="E18" s="111">
        <v>214</v>
      </c>
      <c r="F18" s="109" t="s">
        <v>278</v>
      </c>
    </row>
    <row r="19" spans="1:6" x14ac:dyDescent="0.25">
      <c r="A19" s="88"/>
      <c r="B19" s="88"/>
      <c r="C19" s="84"/>
      <c r="D19" s="111"/>
      <c r="E19" s="111"/>
      <c r="F19" s="109"/>
    </row>
    <row r="20" spans="1:6" x14ac:dyDescent="0.25">
      <c r="A20" s="234">
        <v>3</v>
      </c>
      <c r="B20" s="234" t="s">
        <v>30</v>
      </c>
      <c r="C20" s="98">
        <v>2</v>
      </c>
      <c r="D20" s="113">
        <f>SUM(D21:D22)</f>
        <v>417</v>
      </c>
      <c r="E20" s="113">
        <f t="shared" ref="E20" si="3">SUM(E21:E22)</f>
        <v>430</v>
      </c>
      <c r="F20" s="113">
        <f>SUM(D20:E20)</f>
        <v>847</v>
      </c>
    </row>
    <row r="21" spans="1:6" x14ac:dyDescent="0.25">
      <c r="A21" s="232"/>
      <c r="B21" s="232"/>
      <c r="C21" s="126" t="s">
        <v>134</v>
      </c>
      <c r="D21" s="111">
        <v>206</v>
      </c>
      <c r="E21" s="111">
        <v>219</v>
      </c>
      <c r="F21" s="108" t="s">
        <v>279</v>
      </c>
    </row>
    <row r="22" spans="1:6" x14ac:dyDescent="0.25">
      <c r="A22" s="233"/>
      <c r="B22" s="233"/>
      <c r="C22" s="126" t="s">
        <v>135</v>
      </c>
      <c r="D22" s="111">
        <v>211</v>
      </c>
      <c r="E22" s="111">
        <v>211</v>
      </c>
      <c r="F22" s="109" t="s">
        <v>280</v>
      </c>
    </row>
    <row r="23" spans="1:6" x14ac:dyDescent="0.25">
      <c r="A23" s="88"/>
      <c r="B23" s="49"/>
      <c r="C23" s="84"/>
      <c r="D23" s="111"/>
      <c r="E23" s="111"/>
      <c r="F23" s="109"/>
    </row>
    <row r="24" spans="1:6" x14ac:dyDescent="0.25">
      <c r="A24" s="234">
        <v>4</v>
      </c>
      <c r="B24" s="234" t="s">
        <v>27</v>
      </c>
      <c r="C24" s="98">
        <v>3</v>
      </c>
      <c r="D24" s="113">
        <f>SUM(D25:D27)</f>
        <v>788</v>
      </c>
      <c r="E24" s="113">
        <f t="shared" ref="E24" si="4">SUM(E25:E27)</f>
        <v>815</v>
      </c>
      <c r="F24" s="113">
        <f>SUM(D24:E24)</f>
        <v>1603</v>
      </c>
    </row>
    <row r="25" spans="1:6" x14ac:dyDescent="0.25">
      <c r="A25" s="232"/>
      <c r="B25" s="232"/>
      <c r="C25" s="126" t="s">
        <v>134</v>
      </c>
      <c r="D25" s="111">
        <v>254</v>
      </c>
      <c r="E25" s="111">
        <v>259</v>
      </c>
      <c r="F25" s="108" t="s">
        <v>281</v>
      </c>
    </row>
    <row r="26" spans="1:6" x14ac:dyDescent="0.25">
      <c r="A26" s="232"/>
      <c r="B26" s="232"/>
      <c r="C26" s="126" t="s">
        <v>135</v>
      </c>
      <c r="D26" s="111">
        <v>286</v>
      </c>
      <c r="E26" s="111">
        <v>288</v>
      </c>
      <c r="F26" s="109" t="s">
        <v>282</v>
      </c>
    </row>
    <row r="27" spans="1:6" x14ac:dyDescent="0.25">
      <c r="A27" s="233"/>
      <c r="B27" s="233"/>
      <c r="C27" s="126" t="s">
        <v>136</v>
      </c>
      <c r="D27" s="111">
        <v>248</v>
      </c>
      <c r="E27" s="111">
        <v>268</v>
      </c>
      <c r="F27" s="109" t="s">
        <v>283</v>
      </c>
    </row>
    <row r="28" spans="1:6" x14ac:dyDescent="0.25">
      <c r="A28" s="25"/>
      <c r="B28" s="100"/>
      <c r="C28" s="84"/>
      <c r="D28" s="111"/>
      <c r="E28" s="111"/>
      <c r="F28" s="109"/>
    </row>
    <row r="29" spans="1:6" x14ac:dyDescent="0.25">
      <c r="A29" s="234">
        <v>5</v>
      </c>
      <c r="B29" s="234" t="s">
        <v>29</v>
      </c>
      <c r="C29" s="98">
        <v>5</v>
      </c>
      <c r="D29" s="113">
        <f>SUM(D30:D34)</f>
        <v>1036</v>
      </c>
      <c r="E29" s="113">
        <f t="shared" ref="E29" si="5">SUM(E30:E34)</f>
        <v>1075</v>
      </c>
      <c r="F29" s="113">
        <f>SUM(D29:E29)</f>
        <v>2111</v>
      </c>
    </row>
    <row r="30" spans="1:6" x14ac:dyDescent="0.25">
      <c r="A30" s="232"/>
      <c r="B30" s="232"/>
      <c r="C30" s="126" t="s">
        <v>134</v>
      </c>
      <c r="D30" s="111">
        <v>228</v>
      </c>
      <c r="E30" s="111">
        <v>269</v>
      </c>
      <c r="F30" s="108" t="s">
        <v>284</v>
      </c>
    </row>
    <row r="31" spans="1:6" x14ac:dyDescent="0.25">
      <c r="A31" s="232"/>
      <c r="B31" s="232"/>
      <c r="C31" s="126" t="s">
        <v>135</v>
      </c>
      <c r="D31" s="111">
        <v>236</v>
      </c>
      <c r="E31" s="111">
        <v>241</v>
      </c>
      <c r="F31" s="109" t="s">
        <v>168</v>
      </c>
    </row>
    <row r="32" spans="1:6" x14ac:dyDescent="0.25">
      <c r="A32" s="232"/>
      <c r="B32" s="232"/>
      <c r="C32" s="126" t="s">
        <v>136</v>
      </c>
      <c r="D32" s="111">
        <v>214</v>
      </c>
      <c r="E32" s="111">
        <v>209</v>
      </c>
      <c r="F32" s="109" t="s">
        <v>285</v>
      </c>
    </row>
    <row r="33" spans="1:6" x14ac:dyDescent="0.25">
      <c r="A33" s="232"/>
      <c r="B33" s="232"/>
      <c r="C33" s="126" t="s">
        <v>137</v>
      </c>
      <c r="D33" s="111">
        <v>251</v>
      </c>
      <c r="E33" s="111">
        <v>254</v>
      </c>
      <c r="F33" s="109" t="s">
        <v>205</v>
      </c>
    </row>
    <row r="34" spans="1:6" x14ac:dyDescent="0.25">
      <c r="A34" s="233"/>
      <c r="B34" s="233"/>
      <c r="C34" s="167" t="s">
        <v>138</v>
      </c>
      <c r="D34" s="111">
        <v>107</v>
      </c>
      <c r="E34" s="111">
        <v>102</v>
      </c>
      <c r="F34" s="109" t="s">
        <v>286</v>
      </c>
    </row>
    <row r="35" spans="1:6" x14ac:dyDescent="0.25">
      <c r="A35" s="25"/>
      <c r="B35" s="25"/>
      <c r="C35" s="84"/>
      <c r="D35" s="111"/>
      <c r="E35" s="111"/>
      <c r="F35" s="109"/>
    </row>
    <row r="36" spans="1:6" x14ac:dyDescent="0.25">
      <c r="A36" s="234">
        <v>6</v>
      </c>
      <c r="B36" s="234" t="s">
        <v>20</v>
      </c>
      <c r="C36" s="98">
        <v>4</v>
      </c>
      <c r="D36" s="113">
        <f>SUM(D37:D40)</f>
        <v>761</v>
      </c>
      <c r="E36" s="113">
        <f t="shared" ref="E36" si="6">SUM(E37:E40)</f>
        <v>745</v>
      </c>
      <c r="F36" s="113">
        <f>SUM(D36:E36)</f>
        <v>1506</v>
      </c>
    </row>
    <row r="37" spans="1:6" x14ac:dyDescent="0.25">
      <c r="A37" s="232"/>
      <c r="B37" s="232"/>
      <c r="C37" s="126" t="s">
        <v>134</v>
      </c>
      <c r="D37" s="111">
        <v>187</v>
      </c>
      <c r="E37" s="111">
        <v>185</v>
      </c>
      <c r="F37" s="108" t="s">
        <v>287</v>
      </c>
    </row>
    <row r="38" spans="1:6" x14ac:dyDescent="0.25">
      <c r="A38" s="232"/>
      <c r="B38" s="232"/>
      <c r="C38" s="126" t="s">
        <v>135</v>
      </c>
      <c r="D38" s="111">
        <v>270</v>
      </c>
      <c r="E38" s="111">
        <v>263</v>
      </c>
      <c r="F38" s="109" t="s">
        <v>288</v>
      </c>
    </row>
    <row r="39" spans="1:6" x14ac:dyDescent="0.25">
      <c r="A39" s="232"/>
      <c r="B39" s="232"/>
      <c r="C39" s="126" t="s">
        <v>136</v>
      </c>
      <c r="D39" s="111">
        <v>229</v>
      </c>
      <c r="E39" s="111">
        <v>229</v>
      </c>
      <c r="F39" s="109" t="s">
        <v>275</v>
      </c>
    </row>
    <row r="40" spans="1:6" x14ac:dyDescent="0.25">
      <c r="A40" s="233"/>
      <c r="B40" s="233"/>
      <c r="C40" s="126" t="s">
        <v>137</v>
      </c>
      <c r="D40" s="111">
        <v>75</v>
      </c>
      <c r="E40" s="111">
        <v>68</v>
      </c>
      <c r="F40" s="109" t="s">
        <v>289</v>
      </c>
    </row>
    <row r="41" spans="1:6" x14ac:dyDescent="0.25">
      <c r="A41" s="25"/>
      <c r="B41" s="100"/>
      <c r="C41" s="84"/>
      <c r="D41" s="111"/>
      <c r="E41" s="111"/>
      <c r="F41" s="109"/>
    </row>
    <row r="42" spans="1:6" x14ac:dyDescent="0.25">
      <c r="A42" s="234">
        <v>7</v>
      </c>
      <c r="B42" s="234" t="s">
        <v>31</v>
      </c>
      <c r="C42" s="98">
        <v>4</v>
      </c>
      <c r="D42" s="113">
        <f>SUM(D43:D46)</f>
        <v>910</v>
      </c>
      <c r="E42" s="113">
        <f t="shared" ref="E42" si="7">SUM(E43:E46)</f>
        <v>965</v>
      </c>
      <c r="F42" s="113">
        <f>SUM(D42:E42)</f>
        <v>1875</v>
      </c>
    </row>
    <row r="43" spans="1:6" x14ac:dyDescent="0.25">
      <c r="A43" s="232"/>
      <c r="B43" s="232"/>
      <c r="C43" s="126" t="s">
        <v>134</v>
      </c>
      <c r="D43" s="111">
        <v>233</v>
      </c>
      <c r="E43" s="111">
        <v>238</v>
      </c>
      <c r="F43" s="108" t="s">
        <v>290</v>
      </c>
    </row>
    <row r="44" spans="1:6" x14ac:dyDescent="0.25">
      <c r="A44" s="232"/>
      <c r="B44" s="232"/>
      <c r="C44" s="126" t="s">
        <v>135</v>
      </c>
      <c r="D44" s="111">
        <v>169</v>
      </c>
      <c r="E44" s="111">
        <v>204</v>
      </c>
      <c r="F44" s="109" t="s">
        <v>291</v>
      </c>
    </row>
    <row r="45" spans="1:6" x14ac:dyDescent="0.25">
      <c r="A45" s="232"/>
      <c r="B45" s="232"/>
      <c r="C45" s="126" t="s">
        <v>136</v>
      </c>
      <c r="D45" s="111">
        <v>237</v>
      </c>
      <c r="E45" s="111">
        <v>232</v>
      </c>
      <c r="F45" s="109" t="s">
        <v>204</v>
      </c>
    </row>
    <row r="46" spans="1:6" x14ac:dyDescent="0.25">
      <c r="A46" s="233"/>
      <c r="B46" s="233"/>
      <c r="C46" s="126" t="s">
        <v>137</v>
      </c>
      <c r="D46" s="111">
        <v>271</v>
      </c>
      <c r="E46" s="111">
        <v>291</v>
      </c>
      <c r="F46" s="109" t="s">
        <v>292</v>
      </c>
    </row>
    <row r="47" spans="1:6" x14ac:dyDescent="0.25">
      <c r="A47" s="88"/>
      <c r="B47" s="87"/>
      <c r="C47" s="126"/>
      <c r="D47" s="111"/>
      <c r="E47" s="111"/>
      <c r="F47" s="109"/>
    </row>
    <row r="48" spans="1:6" x14ac:dyDescent="0.25">
      <c r="A48" s="234">
        <v>8</v>
      </c>
      <c r="B48" s="234" t="s">
        <v>32</v>
      </c>
      <c r="C48" s="98">
        <v>2</v>
      </c>
      <c r="D48" s="113">
        <f>SUM(D49:D50)</f>
        <v>459</v>
      </c>
      <c r="E48" s="113">
        <f t="shared" ref="E48" si="8">SUM(E49:E50)</f>
        <v>490</v>
      </c>
      <c r="F48" s="113">
        <f>SUM(D48:E48)</f>
        <v>949</v>
      </c>
    </row>
    <row r="49" spans="1:7" x14ac:dyDescent="0.25">
      <c r="A49" s="232"/>
      <c r="B49" s="232"/>
      <c r="C49" s="126" t="s">
        <v>134</v>
      </c>
      <c r="D49" s="111">
        <v>345</v>
      </c>
      <c r="E49" s="111">
        <v>382</v>
      </c>
      <c r="F49" s="108" t="s">
        <v>293</v>
      </c>
    </row>
    <row r="50" spans="1:7" x14ac:dyDescent="0.25">
      <c r="A50" s="233"/>
      <c r="B50" s="232"/>
      <c r="C50" s="126" t="s">
        <v>135</v>
      </c>
      <c r="D50" s="111">
        <v>114</v>
      </c>
      <c r="E50" s="111">
        <v>108</v>
      </c>
      <c r="F50" s="109" t="s">
        <v>294</v>
      </c>
    </row>
    <row r="51" spans="1:7" x14ac:dyDescent="0.25">
      <c r="A51" s="88"/>
      <c r="B51" s="48"/>
      <c r="C51" s="84"/>
      <c r="D51" s="111"/>
      <c r="E51" s="111"/>
      <c r="F51" s="109"/>
    </row>
    <row r="52" spans="1:7" x14ac:dyDescent="0.25">
      <c r="A52" s="234">
        <v>9</v>
      </c>
      <c r="B52" s="234" t="s">
        <v>17</v>
      </c>
      <c r="C52" s="98">
        <v>2</v>
      </c>
      <c r="D52" s="113">
        <f>SUM(D53:D54)</f>
        <v>494</v>
      </c>
      <c r="E52" s="113">
        <f t="shared" ref="E52" si="9">SUM(E53:E54)</f>
        <v>513</v>
      </c>
      <c r="F52" s="113">
        <f>SUM(D52:E52)</f>
        <v>1007</v>
      </c>
    </row>
    <row r="53" spans="1:7" x14ac:dyDescent="0.25">
      <c r="A53" s="232"/>
      <c r="B53" s="232"/>
      <c r="C53" s="126" t="s">
        <v>134</v>
      </c>
      <c r="D53" s="111">
        <v>261</v>
      </c>
      <c r="E53" s="111">
        <v>270</v>
      </c>
      <c r="F53" s="108" t="s">
        <v>196</v>
      </c>
    </row>
    <row r="54" spans="1:7" x14ac:dyDescent="0.25">
      <c r="A54" s="233"/>
      <c r="B54" s="233"/>
      <c r="C54" s="126" t="s">
        <v>135</v>
      </c>
      <c r="D54" s="111">
        <v>233</v>
      </c>
      <c r="E54" s="111">
        <v>243</v>
      </c>
      <c r="F54" s="109" t="s">
        <v>239</v>
      </c>
    </row>
    <row r="55" spans="1:7" x14ac:dyDescent="0.25">
      <c r="A55" s="88"/>
      <c r="B55" s="48"/>
      <c r="C55" s="84"/>
      <c r="D55" s="111"/>
      <c r="E55" s="111"/>
      <c r="F55" s="109"/>
    </row>
    <row r="56" spans="1:7" x14ac:dyDescent="0.25">
      <c r="A56" s="234">
        <v>10</v>
      </c>
      <c r="B56" s="234" t="s">
        <v>19</v>
      </c>
      <c r="C56" s="98">
        <v>3</v>
      </c>
      <c r="D56" s="113">
        <f>SUM(D57:D59)</f>
        <v>575</v>
      </c>
      <c r="E56" s="113">
        <f t="shared" ref="E56" si="10">SUM(E57:E59)</f>
        <v>539</v>
      </c>
      <c r="F56" s="113">
        <f>SUM(D56:E56)</f>
        <v>1114</v>
      </c>
    </row>
    <row r="57" spans="1:7" x14ac:dyDescent="0.25">
      <c r="A57" s="232"/>
      <c r="B57" s="232"/>
      <c r="C57" s="126" t="s">
        <v>134</v>
      </c>
      <c r="D57" s="111">
        <v>174</v>
      </c>
      <c r="E57" s="111">
        <v>152</v>
      </c>
      <c r="F57" s="108" t="s">
        <v>165</v>
      </c>
    </row>
    <row r="58" spans="1:7" x14ac:dyDescent="0.25">
      <c r="A58" s="232"/>
      <c r="B58" s="232"/>
      <c r="C58" s="126" t="s">
        <v>135</v>
      </c>
      <c r="D58" s="111">
        <v>218</v>
      </c>
      <c r="E58" s="111">
        <v>218</v>
      </c>
      <c r="F58" s="109" t="s">
        <v>257</v>
      </c>
    </row>
    <row r="59" spans="1:7" x14ac:dyDescent="0.25">
      <c r="A59" s="233"/>
      <c r="B59" s="233"/>
      <c r="C59" s="126" t="s">
        <v>136</v>
      </c>
      <c r="D59" s="111">
        <v>183</v>
      </c>
      <c r="E59" s="111">
        <v>169</v>
      </c>
      <c r="F59" s="109" t="s">
        <v>295</v>
      </c>
    </row>
    <row r="60" spans="1:7" x14ac:dyDescent="0.25">
      <c r="A60" s="88"/>
      <c r="B60" s="48"/>
      <c r="C60" s="84"/>
      <c r="D60" s="111"/>
      <c r="E60" s="111"/>
      <c r="F60" s="109"/>
    </row>
    <row r="61" spans="1:7" x14ac:dyDescent="0.25">
      <c r="A61" s="234">
        <v>11</v>
      </c>
      <c r="B61" s="234" t="s">
        <v>146</v>
      </c>
      <c r="C61" s="98">
        <v>4</v>
      </c>
      <c r="D61" s="113">
        <f>SUM(D62:D65)</f>
        <v>278</v>
      </c>
      <c r="E61" s="113">
        <f t="shared" ref="E61" si="11">SUM(E62:E65)</f>
        <v>242</v>
      </c>
      <c r="F61" s="113">
        <f>SUM(D61:E61)</f>
        <v>520</v>
      </c>
      <c r="G61" s="134"/>
    </row>
    <row r="62" spans="1:7" x14ac:dyDescent="0.25">
      <c r="A62" s="232"/>
      <c r="B62" s="232"/>
      <c r="C62" s="126" t="s">
        <v>134</v>
      </c>
      <c r="D62" s="111">
        <v>91</v>
      </c>
      <c r="E62" s="111">
        <v>86</v>
      </c>
      <c r="F62" s="108" t="s">
        <v>296</v>
      </c>
    </row>
    <row r="63" spans="1:7" x14ac:dyDescent="0.25">
      <c r="A63" s="232"/>
      <c r="B63" s="232"/>
      <c r="C63" s="126" t="s">
        <v>135</v>
      </c>
      <c r="D63" s="111">
        <v>71</v>
      </c>
      <c r="E63" s="111">
        <v>53</v>
      </c>
      <c r="F63" s="109" t="s">
        <v>297</v>
      </c>
    </row>
    <row r="64" spans="1:7" x14ac:dyDescent="0.25">
      <c r="A64" s="232"/>
      <c r="B64" s="232"/>
      <c r="C64" s="126" t="s">
        <v>136</v>
      </c>
      <c r="D64" s="111">
        <v>57</v>
      </c>
      <c r="E64" s="111">
        <v>51</v>
      </c>
      <c r="F64" s="109" t="s">
        <v>241</v>
      </c>
    </row>
    <row r="65" spans="1:6" x14ac:dyDescent="0.25">
      <c r="A65" s="233"/>
      <c r="B65" s="233"/>
      <c r="C65" s="126" t="s">
        <v>137</v>
      </c>
      <c r="D65" s="111">
        <v>59</v>
      </c>
      <c r="E65" s="111">
        <v>52</v>
      </c>
      <c r="F65" s="109" t="s">
        <v>298</v>
      </c>
    </row>
    <row r="66" spans="1:6" x14ac:dyDescent="0.25">
      <c r="A66" s="88"/>
      <c r="B66" s="48"/>
      <c r="C66" s="84"/>
      <c r="D66" s="111"/>
      <c r="E66" s="111"/>
      <c r="F66" s="109"/>
    </row>
    <row r="67" spans="1:6" x14ac:dyDescent="0.25">
      <c r="A67" s="234">
        <v>12</v>
      </c>
      <c r="B67" s="234" t="s">
        <v>28</v>
      </c>
      <c r="C67" s="98">
        <v>2</v>
      </c>
      <c r="D67" s="113">
        <f>SUM(D68:D69)</f>
        <v>385</v>
      </c>
      <c r="E67" s="113">
        <f t="shared" ref="E67" si="12">SUM(E68:E69)</f>
        <v>406</v>
      </c>
      <c r="F67" s="113">
        <f>SUM(D67:E67)</f>
        <v>791</v>
      </c>
    </row>
    <row r="68" spans="1:6" x14ac:dyDescent="0.25">
      <c r="A68" s="232"/>
      <c r="B68" s="232"/>
      <c r="C68" s="126" t="s">
        <v>134</v>
      </c>
      <c r="D68" s="111">
        <v>218</v>
      </c>
      <c r="E68" s="111">
        <v>230</v>
      </c>
      <c r="F68" s="108" t="s">
        <v>299</v>
      </c>
    </row>
    <row r="69" spans="1:6" x14ac:dyDescent="0.25">
      <c r="A69" s="233"/>
      <c r="B69" s="233"/>
      <c r="C69" s="126" t="s">
        <v>135</v>
      </c>
      <c r="D69" s="111">
        <v>167</v>
      </c>
      <c r="E69" s="111">
        <v>176</v>
      </c>
      <c r="F69" s="109" t="s">
        <v>300</v>
      </c>
    </row>
    <row r="70" spans="1:6" x14ac:dyDescent="0.25">
      <c r="A70" s="88"/>
      <c r="B70" s="48"/>
      <c r="C70" s="84"/>
      <c r="D70" s="111"/>
      <c r="E70" s="111"/>
      <c r="F70" s="109"/>
    </row>
    <row r="71" spans="1:6" x14ac:dyDescent="0.25">
      <c r="A71" s="232">
        <v>13</v>
      </c>
      <c r="B71" s="234" t="s">
        <v>26</v>
      </c>
      <c r="C71" s="98">
        <v>3</v>
      </c>
      <c r="D71" s="113">
        <f>SUM(D72:D74)</f>
        <v>761</v>
      </c>
      <c r="E71" s="113">
        <f t="shared" ref="E71" si="13">SUM(E72:E74)</f>
        <v>716</v>
      </c>
      <c r="F71" s="113">
        <f>SUM(D71:E71)</f>
        <v>1477</v>
      </c>
    </row>
    <row r="72" spans="1:6" x14ac:dyDescent="0.25">
      <c r="A72" s="232"/>
      <c r="B72" s="232"/>
      <c r="C72" s="126" t="s">
        <v>134</v>
      </c>
      <c r="D72" s="111">
        <v>290</v>
      </c>
      <c r="E72" s="111">
        <v>274</v>
      </c>
      <c r="F72" s="108" t="s">
        <v>301</v>
      </c>
    </row>
    <row r="73" spans="1:6" x14ac:dyDescent="0.25">
      <c r="A73" s="232"/>
      <c r="B73" s="232"/>
      <c r="C73" s="126" t="s">
        <v>135</v>
      </c>
      <c r="D73" s="111">
        <v>307</v>
      </c>
      <c r="E73" s="111">
        <v>306</v>
      </c>
      <c r="F73" s="109" t="s">
        <v>302</v>
      </c>
    </row>
    <row r="74" spans="1:6" x14ac:dyDescent="0.25">
      <c r="A74" s="233"/>
      <c r="B74" s="233"/>
      <c r="C74" s="126" t="s">
        <v>136</v>
      </c>
      <c r="D74" s="111">
        <v>164</v>
      </c>
      <c r="E74" s="111">
        <v>136</v>
      </c>
      <c r="F74" s="109" t="s">
        <v>303</v>
      </c>
    </row>
    <row r="75" spans="1:6" x14ac:dyDescent="0.25">
      <c r="A75" s="88"/>
      <c r="B75" s="48"/>
      <c r="C75" s="84"/>
      <c r="D75" s="111"/>
      <c r="E75" s="111"/>
      <c r="F75" s="109"/>
    </row>
    <row r="76" spans="1:6" x14ac:dyDescent="0.25">
      <c r="A76" s="234">
        <v>14</v>
      </c>
      <c r="B76" s="234" t="s">
        <v>22</v>
      </c>
      <c r="C76" s="98">
        <v>4</v>
      </c>
      <c r="D76" s="113">
        <f>SUM(D77:D80)</f>
        <v>419</v>
      </c>
      <c r="E76" s="113">
        <f t="shared" ref="E76" si="14">SUM(E77:E80)</f>
        <v>372</v>
      </c>
      <c r="F76" s="113">
        <f>SUM(D76:E76)</f>
        <v>791</v>
      </c>
    </row>
    <row r="77" spans="1:6" x14ac:dyDescent="0.25">
      <c r="A77" s="232"/>
      <c r="B77" s="232"/>
      <c r="C77" s="126" t="s">
        <v>134</v>
      </c>
      <c r="D77" s="111">
        <v>154</v>
      </c>
      <c r="E77" s="111">
        <v>149</v>
      </c>
      <c r="F77" s="108" t="s">
        <v>304</v>
      </c>
    </row>
    <row r="78" spans="1:6" x14ac:dyDescent="0.25">
      <c r="A78" s="232"/>
      <c r="B78" s="232"/>
      <c r="C78" s="126" t="s">
        <v>135</v>
      </c>
      <c r="D78" s="111">
        <v>161</v>
      </c>
      <c r="E78" s="111">
        <v>135</v>
      </c>
      <c r="F78" s="109" t="s">
        <v>305</v>
      </c>
    </row>
    <row r="79" spans="1:6" x14ac:dyDescent="0.25">
      <c r="A79" s="232"/>
      <c r="B79" s="232"/>
      <c r="C79" s="126" t="s">
        <v>136</v>
      </c>
      <c r="D79" s="111">
        <v>77</v>
      </c>
      <c r="E79" s="111">
        <v>70</v>
      </c>
      <c r="F79" s="109" t="s">
        <v>306</v>
      </c>
    </row>
    <row r="80" spans="1:6" x14ac:dyDescent="0.25">
      <c r="A80" s="233"/>
      <c r="B80" s="233"/>
      <c r="C80" s="126" t="s">
        <v>137</v>
      </c>
      <c r="D80" s="111">
        <v>27</v>
      </c>
      <c r="E80" s="111">
        <v>18</v>
      </c>
      <c r="F80" s="109" t="s">
        <v>307</v>
      </c>
    </row>
    <row r="81" spans="1:6" x14ac:dyDescent="0.25">
      <c r="A81" s="88"/>
      <c r="B81" s="48"/>
      <c r="C81" s="84"/>
      <c r="D81" s="111"/>
      <c r="E81" s="111"/>
      <c r="F81" s="109"/>
    </row>
    <row r="82" spans="1:6" x14ac:dyDescent="0.25">
      <c r="A82" s="234">
        <v>15</v>
      </c>
      <c r="B82" s="234" t="s">
        <v>21</v>
      </c>
      <c r="C82" s="98">
        <v>2</v>
      </c>
      <c r="D82" s="113">
        <f>SUM(D83:D84)</f>
        <v>439</v>
      </c>
      <c r="E82" s="113">
        <f t="shared" ref="E82" si="15">SUM(E83:E84)</f>
        <v>413</v>
      </c>
      <c r="F82" s="113">
        <f>SUM(D82:E82)</f>
        <v>852</v>
      </c>
    </row>
    <row r="83" spans="1:6" x14ac:dyDescent="0.25">
      <c r="A83" s="232"/>
      <c r="B83" s="232"/>
      <c r="C83" s="126" t="s">
        <v>134</v>
      </c>
      <c r="D83" s="111">
        <v>221</v>
      </c>
      <c r="E83" s="111">
        <v>199</v>
      </c>
      <c r="F83" s="108" t="s">
        <v>246</v>
      </c>
    </row>
    <row r="84" spans="1:6" x14ac:dyDescent="0.25">
      <c r="A84" s="233"/>
      <c r="B84" s="233"/>
      <c r="C84" s="126" t="s">
        <v>135</v>
      </c>
      <c r="D84" s="111">
        <v>218</v>
      </c>
      <c r="E84" s="111">
        <v>214</v>
      </c>
      <c r="F84" s="109" t="s">
        <v>308</v>
      </c>
    </row>
    <row r="85" spans="1:6" x14ac:dyDescent="0.25">
      <c r="A85" s="88"/>
      <c r="B85" s="48"/>
      <c r="C85" s="84"/>
      <c r="D85" s="111"/>
      <c r="E85" s="111"/>
      <c r="F85" s="109"/>
    </row>
    <row r="86" spans="1:6" x14ac:dyDescent="0.25">
      <c r="A86" s="234">
        <v>16</v>
      </c>
      <c r="B86" s="234" t="s">
        <v>18</v>
      </c>
      <c r="C86" s="98">
        <v>3</v>
      </c>
      <c r="D86" s="113">
        <f>SUM(D87:D89)</f>
        <v>328</v>
      </c>
      <c r="E86" s="113">
        <f t="shared" ref="E86" si="16">SUM(E87:E89)</f>
        <v>309</v>
      </c>
      <c r="F86" s="113">
        <f>SUM(D86:E86)</f>
        <v>637</v>
      </c>
    </row>
    <row r="87" spans="1:6" x14ac:dyDescent="0.25">
      <c r="A87" s="232"/>
      <c r="B87" s="232"/>
      <c r="C87" s="126" t="s">
        <v>134</v>
      </c>
      <c r="D87" s="111">
        <v>125</v>
      </c>
      <c r="E87" s="111">
        <v>120</v>
      </c>
      <c r="F87" s="108" t="s">
        <v>309</v>
      </c>
    </row>
    <row r="88" spans="1:6" x14ac:dyDescent="0.25">
      <c r="A88" s="232"/>
      <c r="B88" s="232"/>
      <c r="C88" s="126" t="s">
        <v>135</v>
      </c>
      <c r="D88" s="111">
        <v>159</v>
      </c>
      <c r="E88" s="111">
        <v>149</v>
      </c>
      <c r="F88" s="109" t="s">
        <v>224</v>
      </c>
    </row>
    <row r="89" spans="1:6" x14ac:dyDescent="0.25">
      <c r="A89" s="233"/>
      <c r="B89" s="233"/>
      <c r="C89" s="126" t="s">
        <v>136</v>
      </c>
      <c r="D89" s="111">
        <v>44</v>
      </c>
      <c r="E89" s="111">
        <v>40</v>
      </c>
      <c r="F89" s="109" t="s">
        <v>310</v>
      </c>
    </row>
    <row r="90" spans="1:6" x14ac:dyDescent="0.25">
      <c r="A90" s="88"/>
      <c r="B90" s="48"/>
      <c r="C90" s="84"/>
      <c r="D90" s="111"/>
      <c r="E90" s="111"/>
      <c r="F90" s="109"/>
    </row>
    <row r="91" spans="1:6" x14ac:dyDescent="0.25">
      <c r="A91" s="86"/>
      <c r="B91" s="88"/>
      <c r="C91" s="98">
        <v>2</v>
      </c>
      <c r="D91" s="113">
        <f>SUM(D92:D93)</f>
        <v>441</v>
      </c>
      <c r="E91" s="113">
        <f>SUM(E92:E93)</f>
        <v>429</v>
      </c>
      <c r="F91" s="113">
        <f>SUM(D91:E91)</f>
        <v>870</v>
      </c>
    </row>
    <row r="92" spans="1:6" x14ac:dyDescent="0.25">
      <c r="A92" s="234">
        <v>17</v>
      </c>
      <c r="B92" s="229" t="s">
        <v>25</v>
      </c>
      <c r="C92" s="126" t="s">
        <v>134</v>
      </c>
      <c r="D92" s="111">
        <v>230</v>
      </c>
      <c r="E92" s="111">
        <v>224</v>
      </c>
      <c r="F92" s="108" t="s">
        <v>271</v>
      </c>
    </row>
    <row r="93" spans="1:6" x14ac:dyDescent="0.25">
      <c r="A93" s="232"/>
      <c r="B93" s="229"/>
      <c r="C93" s="126" t="s">
        <v>135</v>
      </c>
      <c r="D93" s="111">
        <v>211</v>
      </c>
      <c r="E93" s="111">
        <v>205</v>
      </c>
      <c r="F93" s="109" t="s">
        <v>278</v>
      </c>
    </row>
    <row r="94" spans="1:6" x14ac:dyDescent="0.25">
      <c r="A94" s="88"/>
      <c r="B94" s="48"/>
      <c r="C94" s="84"/>
      <c r="D94" s="111"/>
      <c r="E94" s="111"/>
      <c r="F94" s="109"/>
    </row>
    <row r="95" spans="1:6" x14ac:dyDescent="0.25">
      <c r="A95" s="234">
        <v>18</v>
      </c>
      <c r="B95" s="234" t="s">
        <v>23</v>
      </c>
      <c r="C95" s="98">
        <v>2</v>
      </c>
      <c r="D95" s="113">
        <f>SUM(D96:D97)</f>
        <v>475</v>
      </c>
      <c r="E95" s="113">
        <f t="shared" ref="E95" si="17">SUM(E96:E97)</f>
        <v>472</v>
      </c>
      <c r="F95" s="113">
        <f>SUM(D95:E95)</f>
        <v>947</v>
      </c>
    </row>
    <row r="96" spans="1:6" x14ac:dyDescent="0.25">
      <c r="A96" s="232"/>
      <c r="B96" s="232"/>
      <c r="C96" s="126" t="s">
        <v>134</v>
      </c>
      <c r="D96" s="111">
        <v>243</v>
      </c>
      <c r="E96" s="111">
        <v>262</v>
      </c>
      <c r="F96" s="108" t="s">
        <v>205</v>
      </c>
    </row>
    <row r="97" spans="1:6" x14ac:dyDescent="0.25">
      <c r="A97" s="233"/>
      <c r="B97" s="233"/>
      <c r="C97" s="126" t="s">
        <v>135</v>
      </c>
      <c r="D97" s="111">
        <v>232</v>
      </c>
      <c r="E97" s="111">
        <v>210</v>
      </c>
      <c r="F97" s="109" t="s">
        <v>268</v>
      </c>
    </row>
    <row r="99" spans="1:6" x14ac:dyDescent="0.25">
      <c r="D99" s="247" t="s">
        <v>412</v>
      </c>
      <c r="E99" s="247"/>
      <c r="F99" s="247"/>
    </row>
    <row r="100" spans="1:6" x14ac:dyDescent="0.25">
      <c r="D100" s="247" t="s">
        <v>413</v>
      </c>
      <c r="E100" s="247"/>
      <c r="F100" s="247"/>
    </row>
    <row r="101" spans="1:6" x14ac:dyDescent="0.25">
      <c r="D101" s="247" t="s">
        <v>131</v>
      </c>
      <c r="E101" s="247"/>
      <c r="F101" s="247"/>
    </row>
    <row r="102" spans="1:6" x14ac:dyDescent="0.25">
      <c r="D102" s="248" t="s">
        <v>414</v>
      </c>
      <c r="E102" s="248"/>
      <c r="F102" s="248"/>
    </row>
    <row r="106" spans="1:6" x14ac:dyDescent="0.25">
      <c r="D106" s="249" t="s">
        <v>415</v>
      </c>
      <c r="E106" s="249"/>
      <c r="F106" s="249"/>
    </row>
  </sheetData>
  <mergeCells count="45">
    <mergeCell ref="A95:A97"/>
    <mergeCell ref="B95:B97"/>
    <mergeCell ref="A2:F2"/>
    <mergeCell ref="A3:F3"/>
    <mergeCell ref="B76:B80"/>
    <mergeCell ref="A76:A80"/>
    <mergeCell ref="B71:B74"/>
    <mergeCell ref="A71:A74"/>
    <mergeCell ref="B82:B84"/>
    <mergeCell ref="A82:A84"/>
    <mergeCell ref="B56:B59"/>
    <mergeCell ref="A56:A59"/>
    <mergeCell ref="B61:B65"/>
    <mergeCell ref="A61:A65"/>
    <mergeCell ref="A48:A50"/>
    <mergeCell ref="B52:B54"/>
    <mergeCell ref="A52:A54"/>
    <mergeCell ref="B86:B89"/>
    <mergeCell ref="A86:A89"/>
    <mergeCell ref="A1:F1"/>
    <mergeCell ref="B8:B11"/>
    <mergeCell ref="A8:A11"/>
    <mergeCell ref="B13:B18"/>
    <mergeCell ref="A13:A18"/>
    <mergeCell ref="A92:A93"/>
    <mergeCell ref="A6:B6"/>
    <mergeCell ref="B20:B22"/>
    <mergeCell ref="D99:F99"/>
    <mergeCell ref="A20:A22"/>
    <mergeCell ref="B24:B27"/>
    <mergeCell ref="A24:A27"/>
    <mergeCell ref="B29:B34"/>
    <mergeCell ref="A29:A34"/>
    <mergeCell ref="B36:B40"/>
    <mergeCell ref="A36:A40"/>
    <mergeCell ref="B67:B69"/>
    <mergeCell ref="A67:A69"/>
    <mergeCell ref="B42:B46"/>
    <mergeCell ref="A42:A46"/>
    <mergeCell ref="B48:B50"/>
    <mergeCell ref="D100:F100"/>
    <mergeCell ref="D101:F101"/>
    <mergeCell ref="D102:F102"/>
    <mergeCell ref="D106:F106"/>
    <mergeCell ref="B92:B93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5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view="pageBreakPreview" topLeftCell="A28" zoomScale="70" zoomScaleNormal="100" zoomScaleSheetLayoutView="70" workbookViewId="0">
      <selection activeCell="R59" sqref="R58:R59"/>
    </sheetView>
  </sheetViews>
  <sheetFormatPr defaultRowHeight="15" x14ac:dyDescent="0.25"/>
  <cols>
    <col min="1" max="1" width="8.140625" customWidth="1"/>
    <col min="2" max="2" width="22.7109375" bestFit="1" customWidth="1"/>
    <col min="3" max="3" width="9.140625" style="128"/>
    <col min="4" max="6" width="13.28515625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3"/>
      <c r="B4" s="53"/>
      <c r="C4" s="125"/>
      <c r="D4" s="53"/>
      <c r="E4" s="53"/>
      <c r="F4" s="52"/>
    </row>
    <row r="5" spans="1:6" ht="22.5" customHeight="1" thickBot="1" x14ac:dyDescent="0.3">
      <c r="A5" s="30" t="s">
        <v>0</v>
      </c>
      <c r="B5" s="30" t="s">
        <v>1</v>
      </c>
      <c r="C5" s="69" t="s">
        <v>2</v>
      </c>
      <c r="D5" s="30" t="s">
        <v>3</v>
      </c>
      <c r="E5" s="30" t="s">
        <v>4</v>
      </c>
      <c r="F5" s="30" t="s">
        <v>410</v>
      </c>
    </row>
    <row r="6" spans="1:6" ht="16.5" thickTop="1" thickBot="1" x14ac:dyDescent="0.3">
      <c r="A6" s="261" t="s">
        <v>5</v>
      </c>
      <c r="B6" s="261"/>
      <c r="C6" s="169">
        <f>SUM(C8+C14+C23+C28+C34+C39+C44+C51+C57+C62)</f>
        <v>39</v>
      </c>
      <c r="D6" s="129">
        <f>SUM(D8+D14+D23+D28+D34+D39+D44+D51+D57+D62)</f>
        <v>8335</v>
      </c>
      <c r="E6" s="129">
        <f t="shared" ref="E6:F6" si="0">SUM(E8+E14+E23+E28+E34+E39+E44+E51+E57+E62)</f>
        <v>8044</v>
      </c>
      <c r="F6" s="129">
        <f t="shared" si="0"/>
        <v>16379</v>
      </c>
    </row>
    <row r="7" spans="1:6" ht="15.75" thickTop="1" x14ac:dyDescent="0.25">
      <c r="A7" s="59"/>
      <c r="B7" s="59"/>
      <c r="C7" s="170"/>
      <c r="D7" s="130"/>
      <c r="E7" s="130"/>
      <c r="F7" s="130"/>
    </row>
    <row r="8" spans="1:6" x14ac:dyDescent="0.25">
      <c r="A8" s="234">
        <v>1</v>
      </c>
      <c r="B8" s="262" t="s">
        <v>13</v>
      </c>
      <c r="C8" s="171">
        <v>4</v>
      </c>
      <c r="D8" s="131">
        <f>SUM(D9:D12)</f>
        <v>1076</v>
      </c>
      <c r="E8" s="131">
        <f t="shared" ref="E8" si="1">SUM(E9:E12)</f>
        <v>1026</v>
      </c>
      <c r="F8" s="131">
        <f>SUM(D8:E8)</f>
        <v>2102</v>
      </c>
    </row>
    <row r="9" spans="1:6" x14ac:dyDescent="0.25">
      <c r="A9" s="232"/>
      <c r="B9" s="263"/>
      <c r="C9" s="126" t="s">
        <v>134</v>
      </c>
      <c r="D9" s="178">
        <v>309</v>
      </c>
      <c r="E9" s="178">
        <v>288</v>
      </c>
      <c r="F9" s="178" t="s">
        <v>380</v>
      </c>
    </row>
    <row r="10" spans="1:6" x14ac:dyDescent="0.25">
      <c r="A10" s="232"/>
      <c r="B10" s="263"/>
      <c r="C10" s="126" t="s">
        <v>135</v>
      </c>
      <c r="D10" s="178">
        <v>222</v>
      </c>
      <c r="E10" s="178">
        <v>230</v>
      </c>
      <c r="F10" s="178" t="s">
        <v>199</v>
      </c>
    </row>
    <row r="11" spans="1:6" x14ac:dyDescent="0.25">
      <c r="A11" s="232"/>
      <c r="B11" s="263"/>
      <c r="C11" s="126" t="s">
        <v>136</v>
      </c>
      <c r="D11" s="178">
        <v>306</v>
      </c>
      <c r="E11" s="178">
        <v>280</v>
      </c>
      <c r="F11" s="178" t="s">
        <v>232</v>
      </c>
    </row>
    <row r="12" spans="1:6" x14ac:dyDescent="0.25">
      <c r="A12" s="233"/>
      <c r="B12" s="264"/>
      <c r="C12" s="172" t="s">
        <v>137</v>
      </c>
      <c r="D12" s="178">
        <v>239</v>
      </c>
      <c r="E12" s="178">
        <v>228</v>
      </c>
      <c r="F12" s="178" t="s">
        <v>381</v>
      </c>
    </row>
    <row r="13" spans="1:6" x14ac:dyDescent="0.25">
      <c r="A13" s="48"/>
      <c r="B13" s="91"/>
      <c r="C13" s="173"/>
      <c r="D13" s="179"/>
      <c r="E13" s="179"/>
      <c r="F13" s="179"/>
    </row>
    <row r="14" spans="1:6" x14ac:dyDescent="0.25">
      <c r="A14" s="234">
        <v>2</v>
      </c>
      <c r="B14" s="262" t="s">
        <v>11</v>
      </c>
      <c r="C14" s="174">
        <v>7</v>
      </c>
      <c r="D14" s="180">
        <f>SUM(D15:D21)</f>
        <v>1482</v>
      </c>
      <c r="E14" s="180">
        <f t="shared" ref="E14" si="2">SUM(E15:E21)</f>
        <v>1456</v>
      </c>
      <c r="F14" s="180">
        <f>SUM(D14:E14)</f>
        <v>2938</v>
      </c>
    </row>
    <row r="15" spans="1:6" x14ac:dyDescent="0.25">
      <c r="A15" s="232"/>
      <c r="B15" s="263"/>
      <c r="C15" s="126" t="s">
        <v>134</v>
      </c>
      <c r="D15" s="178">
        <v>229</v>
      </c>
      <c r="E15" s="178">
        <v>233</v>
      </c>
      <c r="F15" s="178" t="s">
        <v>273</v>
      </c>
    </row>
    <row r="16" spans="1:6" x14ac:dyDescent="0.25">
      <c r="A16" s="232"/>
      <c r="B16" s="263"/>
      <c r="C16" s="126" t="s">
        <v>135</v>
      </c>
      <c r="D16" s="178">
        <v>229</v>
      </c>
      <c r="E16" s="178">
        <v>205</v>
      </c>
      <c r="F16" s="178" t="s">
        <v>208</v>
      </c>
    </row>
    <row r="17" spans="1:6" x14ac:dyDescent="0.25">
      <c r="A17" s="232"/>
      <c r="B17" s="263"/>
      <c r="C17" s="126" t="s">
        <v>136</v>
      </c>
      <c r="D17" s="178">
        <v>233</v>
      </c>
      <c r="E17" s="178">
        <v>225</v>
      </c>
      <c r="F17" s="178" t="s">
        <v>275</v>
      </c>
    </row>
    <row r="18" spans="1:6" x14ac:dyDescent="0.25">
      <c r="A18" s="232"/>
      <c r="B18" s="263"/>
      <c r="C18" s="126" t="s">
        <v>137</v>
      </c>
      <c r="D18" s="178">
        <v>178</v>
      </c>
      <c r="E18" s="178">
        <v>177</v>
      </c>
      <c r="F18" s="178" t="s">
        <v>382</v>
      </c>
    </row>
    <row r="19" spans="1:6" x14ac:dyDescent="0.25">
      <c r="A19" s="232"/>
      <c r="B19" s="263"/>
      <c r="C19" s="167" t="s">
        <v>138</v>
      </c>
      <c r="D19" s="178">
        <v>213</v>
      </c>
      <c r="E19" s="178">
        <v>213</v>
      </c>
      <c r="F19" s="178" t="s">
        <v>343</v>
      </c>
    </row>
    <row r="20" spans="1:6" x14ac:dyDescent="0.25">
      <c r="A20" s="232"/>
      <c r="B20" s="263"/>
      <c r="C20" s="167" t="s">
        <v>139</v>
      </c>
      <c r="D20" s="178">
        <v>196</v>
      </c>
      <c r="E20" s="178">
        <v>194</v>
      </c>
      <c r="F20" s="178" t="s">
        <v>383</v>
      </c>
    </row>
    <row r="21" spans="1:6" x14ac:dyDescent="0.25">
      <c r="A21" s="233"/>
      <c r="B21" s="264"/>
      <c r="C21" s="167" t="s">
        <v>140</v>
      </c>
      <c r="D21" s="178">
        <v>204</v>
      </c>
      <c r="E21" s="178">
        <v>209</v>
      </c>
      <c r="F21" s="178" t="s">
        <v>351</v>
      </c>
    </row>
    <row r="22" spans="1:6" x14ac:dyDescent="0.25">
      <c r="A22" s="87"/>
      <c r="B22" s="93"/>
      <c r="C22" s="175"/>
      <c r="D22" s="181"/>
      <c r="E22" s="181"/>
      <c r="F22" s="181"/>
    </row>
    <row r="23" spans="1:6" x14ac:dyDescent="0.25">
      <c r="A23" s="234">
        <v>3</v>
      </c>
      <c r="B23" s="234" t="s">
        <v>10</v>
      </c>
      <c r="C23" s="174">
        <v>3</v>
      </c>
      <c r="D23" s="180">
        <f>SUM(D24:D26)</f>
        <v>692</v>
      </c>
      <c r="E23" s="180">
        <f t="shared" ref="E23" si="3">SUM(E24:E26)</f>
        <v>647</v>
      </c>
      <c r="F23" s="180">
        <f>SUM(D23:E23)</f>
        <v>1339</v>
      </c>
    </row>
    <row r="24" spans="1:6" x14ac:dyDescent="0.25">
      <c r="A24" s="232"/>
      <c r="B24" s="232"/>
      <c r="C24" s="126" t="s">
        <v>134</v>
      </c>
      <c r="D24" s="178">
        <v>240</v>
      </c>
      <c r="E24" s="178">
        <v>211</v>
      </c>
      <c r="F24" s="178" t="s">
        <v>347</v>
      </c>
    </row>
    <row r="25" spans="1:6" x14ac:dyDescent="0.25">
      <c r="A25" s="232"/>
      <c r="B25" s="232"/>
      <c r="C25" s="126" t="s">
        <v>135</v>
      </c>
      <c r="D25" s="178">
        <v>230</v>
      </c>
      <c r="E25" s="178">
        <v>217</v>
      </c>
      <c r="F25" s="178" t="s">
        <v>384</v>
      </c>
    </row>
    <row r="26" spans="1:6" x14ac:dyDescent="0.25">
      <c r="A26" s="233"/>
      <c r="B26" s="233"/>
      <c r="C26" s="126" t="s">
        <v>136</v>
      </c>
      <c r="D26" s="178">
        <v>222</v>
      </c>
      <c r="E26" s="178">
        <v>219</v>
      </c>
      <c r="F26" s="178" t="s">
        <v>276</v>
      </c>
    </row>
    <row r="27" spans="1:6" x14ac:dyDescent="0.25">
      <c r="A27" s="48"/>
      <c r="B27" s="91"/>
      <c r="C27" s="176"/>
      <c r="D27" s="182"/>
      <c r="E27" s="182"/>
      <c r="F27" s="124"/>
    </row>
    <row r="28" spans="1:6" x14ac:dyDescent="0.25">
      <c r="A28" s="234">
        <v>4</v>
      </c>
      <c r="B28" s="234" t="s">
        <v>12</v>
      </c>
      <c r="C28" s="171">
        <v>4</v>
      </c>
      <c r="D28" s="183">
        <f>SUM(D29:D32)</f>
        <v>1046</v>
      </c>
      <c r="E28" s="183">
        <f t="shared" ref="E28" si="4">SUM(E29:E32)</f>
        <v>994</v>
      </c>
      <c r="F28" s="183">
        <f>SUM(D28:E28)</f>
        <v>2040</v>
      </c>
    </row>
    <row r="29" spans="1:6" x14ac:dyDescent="0.25">
      <c r="A29" s="232"/>
      <c r="B29" s="232"/>
      <c r="C29" s="126" t="s">
        <v>134</v>
      </c>
      <c r="D29" s="178">
        <v>250</v>
      </c>
      <c r="E29" s="178">
        <v>233</v>
      </c>
      <c r="F29" s="178" t="s">
        <v>244</v>
      </c>
    </row>
    <row r="30" spans="1:6" x14ac:dyDescent="0.25">
      <c r="A30" s="232"/>
      <c r="B30" s="232"/>
      <c r="C30" s="126" t="s">
        <v>135</v>
      </c>
      <c r="D30" s="178">
        <v>266</v>
      </c>
      <c r="E30" s="178">
        <v>247</v>
      </c>
      <c r="F30" s="178" t="s">
        <v>281</v>
      </c>
    </row>
    <row r="31" spans="1:6" x14ac:dyDescent="0.25">
      <c r="A31" s="232"/>
      <c r="B31" s="232"/>
      <c r="C31" s="126" t="s">
        <v>136</v>
      </c>
      <c r="D31" s="178">
        <v>265</v>
      </c>
      <c r="E31" s="178">
        <v>258</v>
      </c>
      <c r="F31" s="178" t="s">
        <v>170</v>
      </c>
    </row>
    <row r="32" spans="1:6" x14ac:dyDescent="0.25">
      <c r="A32" s="233"/>
      <c r="B32" s="233"/>
      <c r="C32" s="126" t="s">
        <v>137</v>
      </c>
      <c r="D32" s="178">
        <v>265</v>
      </c>
      <c r="E32" s="178">
        <v>256</v>
      </c>
      <c r="F32" s="178" t="s">
        <v>385</v>
      </c>
    </row>
    <row r="33" spans="1:6" x14ac:dyDescent="0.25">
      <c r="A33" s="48"/>
      <c r="B33" s="91"/>
      <c r="C33" s="173"/>
      <c r="D33" s="179"/>
      <c r="E33" s="179"/>
      <c r="F33" s="179"/>
    </row>
    <row r="34" spans="1:6" x14ac:dyDescent="0.25">
      <c r="A34" s="234">
        <v>5</v>
      </c>
      <c r="B34" s="234" t="s">
        <v>9</v>
      </c>
      <c r="C34" s="177">
        <v>3</v>
      </c>
      <c r="D34" s="184">
        <f>SUM(D35:D37)</f>
        <v>781</v>
      </c>
      <c r="E34" s="184">
        <f t="shared" ref="E34" si="5">SUM(E35:E37)</f>
        <v>757</v>
      </c>
      <c r="F34" s="184">
        <f>SUM(D34:E34)</f>
        <v>1538</v>
      </c>
    </row>
    <row r="35" spans="1:6" x14ac:dyDescent="0.25">
      <c r="A35" s="232"/>
      <c r="B35" s="232"/>
      <c r="C35" s="126" t="s">
        <v>134</v>
      </c>
      <c r="D35" s="178">
        <v>287</v>
      </c>
      <c r="E35" s="178">
        <v>269</v>
      </c>
      <c r="F35" s="178" t="s">
        <v>184</v>
      </c>
    </row>
    <row r="36" spans="1:6" x14ac:dyDescent="0.25">
      <c r="A36" s="232"/>
      <c r="B36" s="232"/>
      <c r="C36" s="126" t="s">
        <v>135</v>
      </c>
      <c r="D36" s="178">
        <v>244</v>
      </c>
      <c r="E36" s="178">
        <v>259</v>
      </c>
      <c r="F36" s="178" t="s">
        <v>386</v>
      </c>
    </row>
    <row r="37" spans="1:6" x14ac:dyDescent="0.25">
      <c r="A37" s="233"/>
      <c r="B37" s="233"/>
      <c r="C37" s="126" t="s">
        <v>136</v>
      </c>
      <c r="D37" s="178">
        <v>250</v>
      </c>
      <c r="E37" s="178">
        <v>229</v>
      </c>
      <c r="F37" s="178" t="s">
        <v>387</v>
      </c>
    </row>
    <row r="38" spans="1:6" x14ac:dyDescent="0.25">
      <c r="A38" s="48"/>
      <c r="B38" s="91"/>
      <c r="C38" s="173"/>
      <c r="D38" s="179"/>
      <c r="E38" s="179"/>
      <c r="F38" s="179"/>
    </row>
    <row r="39" spans="1:6" x14ac:dyDescent="0.25">
      <c r="A39" s="234">
        <v>6</v>
      </c>
      <c r="B39" s="234" t="s">
        <v>6</v>
      </c>
      <c r="C39" s="177">
        <v>3</v>
      </c>
      <c r="D39" s="184">
        <f>SUM(D40:D42)</f>
        <v>660</v>
      </c>
      <c r="E39" s="184">
        <f t="shared" ref="E39" si="6">SUM(E40:E42)</f>
        <v>632</v>
      </c>
      <c r="F39" s="184">
        <f>SUM(D39:E39)</f>
        <v>1292</v>
      </c>
    </row>
    <row r="40" spans="1:6" x14ac:dyDescent="0.25">
      <c r="A40" s="232"/>
      <c r="B40" s="232"/>
      <c r="C40" s="126" t="s">
        <v>134</v>
      </c>
      <c r="D40" s="178">
        <v>214</v>
      </c>
      <c r="E40" s="178">
        <v>208</v>
      </c>
      <c r="F40" s="178" t="s">
        <v>280</v>
      </c>
    </row>
    <row r="41" spans="1:6" x14ac:dyDescent="0.25">
      <c r="A41" s="232"/>
      <c r="B41" s="232"/>
      <c r="C41" s="126" t="s">
        <v>135</v>
      </c>
      <c r="D41" s="178">
        <v>236</v>
      </c>
      <c r="E41" s="178">
        <v>223</v>
      </c>
      <c r="F41" s="178" t="s">
        <v>243</v>
      </c>
    </row>
    <row r="42" spans="1:6" x14ac:dyDescent="0.25">
      <c r="A42" s="233"/>
      <c r="B42" s="233"/>
      <c r="C42" s="126" t="s">
        <v>136</v>
      </c>
      <c r="D42" s="178">
        <v>210</v>
      </c>
      <c r="E42" s="178">
        <v>201</v>
      </c>
      <c r="F42" s="178" t="s">
        <v>245</v>
      </c>
    </row>
    <row r="43" spans="1:6" x14ac:dyDescent="0.25">
      <c r="A43" s="48"/>
      <c r="B43" s="92"/>
      <c r="C43" s="173"/>
      <c r="D43" s="179"/>
      <c r="E43" s="179"/>
      <c r="F43" s="179"/>
    </row>
    <row r="44" spans="1:6" x14ac:dyDescent="0.25">
      <c r="A44" s="234">
        <v>7</v>
      </c>
      <c r="B44" s="234" t="s">
        <v>8</v>
      </c>
      <c r="C44" s="177">
        <v>5</v>
      </c>
      <c r="D44" s="184">
        <f>SUM(D45:D49)</f>
        <v>710</v>
      </c>
      <c r="E44" s="184">
        <f t="shared" ref="E44" si="7">SUM(E45:E49)</f>
        <v>702</v>
      </c>
      <c r="F44" s="184">
        <f>SUM(D44:E44)</f>
        <v>1412</v>
      </c>
    </row>
    <row r="45" spans="1:6" x14ac:dyDescent="0.25">
      <c r="A45" s="232"/>
      <c r="B45" s="232"/>
      <c r="C45" s="126" t="s">
        <v>134</v>
      </c>
      <c r="D45" s="178">
        <v>158</v>
      </c>
      <c r="E45" s="178">
        <v>154</v>
      </c>
      <c r="F45" s="178" t="s">
        <v>388</v>
      </c>
    </row>
    <row r="46" spans="1:6" x14ac:dyDescent="0.25">
      <c r="A46" s="232"/>
      <c r="B46" s="232"/>
      <c r="C46" s="126" t="s">
        <v>135</v>
      </c>
      <c r="D46" s="178">
        <v>116</v>
      </c>
      <c r="E46" s="178">
        <v>115</v>
      </c>
      <c r="F46" s="178" t="s">
        <v>316</v>
      </c>
    </row>
    <row r="47" spans="1:6" x14ac:dyDescent="0.25">
      <c r="A47" s="232"/>
      <c r="B47" s="232"/>
      <c r="C47" s="126" t="s">
        <v>136</v>
      </c>
      <c r="D47" s="178">
        <v>126</v>
      </c>
      <c r="E47" s="178">
        <v>113</v>
      </c>
      <c r="F47" s="178" t="s">
        <v>389</v>
      </c>
    </row>
    <row r="48" spans="1:6" x14ac:dyDescent="0.25">
      <c r="A48" s="232"/>
      <c r="B48" s="232"/>
      <c r="C48" s="126" t="s">
        <v>137</v>
      </c>
      <c r="D48" s="178">
        <v>180</v>
      </c>
      <c r="E48" s="178">
        <v>192</v>
      </c>
      <c r="F48" s="178" t="s">
        <v>287</v>
      </c>
    </row>
    <row r="49" spans="1:6" x14ac:dyDescent="0.25">
      <c r="A49" s="233"/>
      <c r="B49" s="233"/>
      <c r="C49" s="167" t="s">
        <v>138</v>
      </c>
      <c r="D49" s="178">
        <v>130</v>
      </c>
      <c r="E49" s="178">
        <v>128</v>
      </c>
      <c r="F49" s="178" t="s">
        <v>390</v>
      </c>
    </row>
    <row r="50" spans="1:6" x14ac:dyDescent="0.25">
      <c r="A50" s="87"/>
      <c r="B50" s="93"/>
      <c r="C50" s="173"/>
      <c r="D50" s="179"/>
      <c r="E50" s="179"/>
      <c r="F50" s="179"/>
    </row>
    <row r="51" spans="1:6" x14ac:dyDescent="0.25">
      <c r="A51" s="234">
        <v>8</v>
      </c>
      <c r="B51" s="234" t="s">
        <v>7</v>
      </c>
      <c r="C51" s="177">
        <v>4</v>
      </c>
      <c r="D51" s="184">
        <f>SUM(D52:D55)</f>
        <v>716</v>
      </c>
      <c r="E51" s="184">
        <f t="shared" ref="E51" si="8">SUM(E52:E55)</f>
        <v>686</v>
      </c>
      <c r="F51" s="184">
        <f>SUM(D51:E51)</f>
        <v>1402</v>
      </c>
    </row>
    <row r="52" spans="1:6" x14ac:dyDescent="0.25">
      <c r="A52" s="232"/>
      <c r="B52" s="232"/>
      <c r="C52" s="126" t="s">
        <v>134</v>
      </c>
      <c r="D52" s="178">
        <v>199</v>
      </c>
      <c r="E52" s="178">
        <v>192</v>
      </c>
      <c r="F52" s="178" t="s">
        <v>368</v>
      </c>
    </row>
    <row r="53" spans="1:6" x14ac:dyDescent="0.25">
      <c r="A53" s="232"/>
      <c r="B53" s="232"/>
      <c r="C53" s="126" t="s">
        <v>135</v>
      </c>
      <c r="D53" s="178">
        <v>211</v>
      </c>
      <c r="E53" s="178">
        <v>205</v>
      </c>
      <c r="F53" s="178" t="s">
        <v>278</v>
      </c>
    </row>
    <row r="54" spans="1:6" x14ac:dyDescent="0.25">
      <c r="A54" s="232"/>
      <c r="B54" s="232"/>
      <c r="C54" s="126" t="s">
        <v>136</v>
      </c>
      <c r="D54" s="178">
        <v>157</v>
      </c>
      <c r="E54" s="178">
        <v>152</v>
      </c>
      <c r="F54" s="178" t="s">
        <v>331</v>
      </c>
    </row>
    <row r="55" spans="1:6" x14ac:dyDescent="0.25">
      <c r="A55" s="233"/>
      <c r="B55" s="233"/>
      <c r="C55" s="126" t="s">
        <v>137</v>
      </c>
      <c r="D55" s="178">
        <v>149</v>
      </c>
      <c r="E55" s="178">
        <v>137</v>
      </c>
      <c r="F55" s="178" t="s">
        <v>332</v>
      </c>
    </row>
    <row r="56" spans="1:6" x14ac:dyDescent="0.25">
      <c r="A56" s="48"/>
      <c r="B56" s="91"/>
      <c r="C56" s="173"/>
      <c r="D56" s="179"/>
      <c r="E56" s="179"/>
      <c r="F56" s="179"/>
    </row>
    <row r="57" spans="1:6" x14ac:dyDescent="0.25">
      <c r="A57" s="234">
        <v>9</v>
      </c>
      <c r="B57" s="234" t="s">
        <v>15</v>
      </c>
      <c r="C57" s="177">
        <v>3</v>
      </c>
      <c r="D57" s="184">
        <f>SUM(D58:D60)</f>
        <v>667</v>
      </c>
      <c r="E57" s="184">
        <f t="shared" ref="E57" si="9">SUM(E58:E60)</f>
        <v>659</v>
      </c>
      <c r="F57" s="184">
        <f>SUM(D57:E57)</f>
        <v>1326</v>
      </c>
    </row>
    <row r="58" spans="1:6" x14ac:dyDescent="0.25">
      <c r="A58" s="232"/>
      <c r="B58" s="232"/>
      <c r="C58" s="126" t="s">
        <v>134</v>
      </c>
      <c r="D58" s="178">
        <v>276</v>
      </c>
      <c r="E58" s="178">
        <v>264</v>
      </c>
      <c r="F58" s="178" t="s">
        <v>200</v>
      </c>
    </row>
    <row r="59" spans="1:6" x14ac:dyDescent="0.25">
      <c r="A59" s="232"/>
      <c r="B59" s="232"/>
      <c r="C59" s="126" t="s">
        <v>135</v>
      </c>
      <c r="D59" s="178">
        <v>233</v>
      </c>
      <c r="E59" s="178">
        <v>245</v>
      </c>
      <c r="F59" s="178" t="s">
        <v>391</v>
      </c>
    </row>
    <row r="60" spans="1:6" x14ac:dyDescent="0.25">
      <c r="A60" s="233"/>
      <c r="B60" s="233"/>
      <c r="C60" s="126" t="s">
        <v>136</v>
      </c>
      <c r="D60" s="178">
        <v>158</v>
      </c>
      <c r="E60" s="178">
        <v>150</v>
      </c>
      <c r="F60" s="178" t="s">
        <v>224</v>
      </c>
    </row>
    <row r="61" spans="1:6" x14ac:dyDescent="0.25">
      <c r="A61" s="48"/>
      <c r="B61" s="91"/>
      <c r="C61" s="173"/>
      <c r="D61" s="179"/>
      <c r="E61" s="179"/>
      <c r="F61" s="179"/>
    </row>
    <row r="62" spans="1:6" x14ac:dyDescent="0.25">
      <c r="A62" s="234">
        <v>10</v>
      </c>
      <c r="B62" s="234" t="s">
        <v>14</v>
      </c>
      <c r="C62" s="177">
        <v>3</v>
      </c>
      <c r="D62" s="184">
        <f>SUM(D63:D65)</f>
        <v>505</v>
      </c>
      <c r="E62" s="184">
        <f>SUM(E63:E65)</f>
        <v>485</v>
      </c>
      <c r="F62" s="184">
        <f>SUM(D62:E62)</f>
        <v>990</v>
      </c>
    </row>
    <row r="63" spans="1:6" x14ac:dyDescent="0.25">
      <c r="A63" s="232"/>
      <c r="B63" s="232"/>
      <c r="C63" s="126" t="s">
        <v>134</v>
      </c>
      <c r="D63" s="178">
        <v>179</v>
      </c>
      <c r="E63" s="178">
        <v>162</v>
      </c>
      <c r="F63" s="178" t="s">
        <v>392</v>
      </c>
    </row>
    <row r="64" spans="1:6" x14ac:dyDescent="0.25">
      <c r="A64" s="232"/>
      <c r="B64" s="232"/>
      <c r="C64" s="126" t="s">
        <v>135</v>
      </c>
      <c r="D64" s="178">
        <v>192</v>
      </c>
      <c r="E64" s="178">
        <v>197</v>
      </c>
      <c r="F64" s="178" t="s">
        <v>393</v>
      </c>
    </row>
    <row r="65" spans="1:6" x14ac:dyDescent="0.25">
      <c r="A65" s="233"/>
      <c r="B65" s="233"/>
      <c r="C65" s="126" t="s">
        <v>136</v>
      </c>
      <c r="D65" s="178">
        <v>134</v>
      </c>
      <c r="E65" s="178">
        <v>126</v>
      </c>
      <c r="F65" s="178" t="s">
        <v>394</v>
      </c>
    </row>
    <row r="67" spans="1:6" x14ac:dyDescent="0.25">
      <c r="D67" s="247" t="s">
        <v>412</v>
      </c>
      <c r="E67" s="247"/>
      <c r="F67" s="247"/>
    </row>
    <row r="68" spans="1:6" x14ac:dyDescent="0.25">
      <c r="D68" s="247" t="s">
        <v>413</v>
      </c>
      <c r="E68" s="247"/>
      <c r="F68" s="247"/>
    </row>
    <row r="69" spans="1:6" x14ac:dyDescent="0.25">
      <c r="D69" s="247" t="s">
        <v>131</v>
      </c>
      <c r="E69" s="247"/>
      <c r="F69" s="247"/>
    </row>
    <row r="70" spans="1:6" x14ac:dyDescent="0.25">
      <c r="D70" s="248" t="s">
        <v>414</v>
      </c>
      <c r="E70" s="248"/>
      <c r="F70" s="248"/>
    </row>
    <row r="74" spans="1:6" x14ac:dyDescent="0.25">
      <c r="D74" s="249" t="s">
        <v>415</v>
      </c>
      <c r="E74" s="249"/>
      <c r="F74" s="249"/>
    </row>
  </sheetData>
  <mergeCells count="29">
    <mergeCell ref="B62:B65"/>
    <mergeCell ref="A62:A65"/>
    <mergeCell ref="B44:B49"/>
    <mergeCell ref="A44:A49"/>
    <mergeCell ref="B51:B55"/>
    <mergeCell ref="A51:A55"/>
    <mergeCell ref="B57:B60"/>
    <mergeCell ref="A57:A60"/>
    <mergeCell ref="B39:B42"/>
    <mergeCell ref="A39:A42"/>
    <mergeCell ref="A1:F1"/>
    <mergeCell ref="A2:F2"/>
    <mergeCell ref="A3:F3"/>
    <mergeCell ref="B23:B26"/>
    <mergeCell ref="A23:A26"/>
    <mergeCell ref="B28:B32"/>
    <mergeCell ref="A28:A32"/>
    <mergeCell ref="B34:B37"/>
    <mergeCell ref="A34:A37"/>
    <mergeCell ref="A6:B6"/>
    <mergeCell ref="B8:B12"/>
    <mergeCell ref="A8:A12"/>
    <mergeCell ref="B14:B21"/>
    <mergeCell ref="A14:A21"/>
    <mergeCell ref="D67:F67"/>
    <mergeCell ref="D68:F68"/>
    <mergeCell ref="D69:F69"/>
    <mergeCell ref="D70:F70"/>
    <mergeCell ref="D74:F74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55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38"/>
  <sheetViews>
    <sheetView tabSelected="1" workbookViewId="0">
      <selection activeCell="O10" sqref="O10"/>
    </sheetView>
  </sheetViews>
  <sheetFormatPr defaultColWidth="8.7109375" defaultRowHeight="14.25" x14ac:dyDescent="0.2"/>
  <cols>
    <col min="1" max="1" width="8.7109375" style="209"/>
    <col min="2" max="2" width="7.140625" style="209" customWidth="1"/>
    <col min="3" max="3" width="20.5703125" style="209" bestFit="1" customWidth="1"/>
    <col min="4" max="4" width="10" style="209" bestFit="1" customWidth="1"/>
    <col min="5" max="5" width="8.7109375" style="209" customWidth="1"/>
    <col min="6" max="7" width="11.85546875" style="212" bestFit="1" customWidth="1"/>
    <col min="8" max="8" width="13" style="212" bestFit="1" customWidth="1"/>
    <col min="9" max="9" width="19.140625" style="209" customWidth="1"/>
    <col min="10" max="14" width="8.7109375" style="209"/>
    <col min="15" max="15" width="15" style="209" bestFit="1" customWidth="1"/>
    <col min="16" max="257" width="8.7109375" style="209"/>
    <col min="258" max="258" width="7.140625" style="209" customWidth="1"/>
    <col min="259" max="259" width="20.5703125" style="209" bestFit="1" customWidth="1"/>
    <col min="260" max="260" width="10" style="209" bestFit="1" customWidth="1"/>
    <col min="261" max="261" width="8" style="209" bestFit="1" customWidth="1"/>
    <col min="262" max="263" width="11.85546875" style="209" bestFit="1" customWidth="1"/>
    <col min="264" max="264" width="13" style="209" bestFit="1" customWidth="1"/>
    <col min="265" max="265" width="19.140625" style="209" bestFit="1" customWidth="1"/>
    <col min="266" max="270" width="8.7109375" style="209"/>
    <col min="271" max="271" width="15" style="209" bestFit="1" customWidth="1"/>
    <col min="272" max="513" width="8.7109375" style="209"/>
    <col min="514" max="514" width="7.140625" style="209" customWidth="1"/>
    <col min="515" max="515" width="20.5703125" style="209" bestFit="1" customWidth="1"/>
    <col min="516" max="516" width="10" style="209" bestFit="1" customWidth="1"/>
    <col min="517" max="517" width="8" style="209" bestFit="1" customWidth="1"/>
    <col min="518" max="519" width="11.85546875" style="209" bestFit="1" customWidth="1"/>
    <col min="520" max="520" width="13" style="209" bestFit="1" customWidth="1"/>
    <col min="521" max="521" width="19.140625" style="209" bestFit="1" customWidth="1"/>
    <col min="522" max="526" width="8.7109375" style="209"/>
    <col min="527" max="527" width="15" style="209" bestFit="1" customWidth="1"/>
    <col min="528" max="769" width="8.7109375" style="209"/>
    <col min="770" max="770" width="7.140625" style="209" customWidth="1"/>
    <col min="771" max="771" width="20.5703125" style="209" bestFit="1" customWidth="1"/>
    <col min="772" max="772" width="10" style="209" bestFit="1" customWidth="1"/>
    <col min="773" max="773" width="8" style="209" bestFit="1" customWidth="1"/>
    <col min="774" max="775" width="11.85546875" style="209" bestFit="1" customWidth="1"/>
    <col min="776" max="776" width="13" style="209" bestFit="1" customWidth="1"/>
    <col min="777" max="777" width="19.140625" style="209" bestFit="1" customWidth="1"/>
    <col min="778" max="782" width="8.7109375" style="209"/>
    <col min="783" max="783" width="15" style="209" bestFit="1" customWidth="1"/>
    <col min="784" max="1025" width="8.7109375" style="209"/>
    <col min="1026" max="1026" width="7.140625" style="209" customWidth="1"/>
    <col min="1027" max="1027" width="20.5703125" style="209" bestFit="1" customWidth="1"/>
    <col min="1028" max="1028" width="10" style="209" bestFit="1" customWidth="1"/>
    <col min="1029" max="1029" width="8" style="209" bestFit="1" customWidth="1"/>
    <col min="1030" max="1031" width="11.85546875" style="209" bestFit="1" customWidth="1"/>
    <col min="1032" max="1032" width="13" style="209" bestFit="1" customWidth="1"/>
    <col min="1033" max="1033" width="19.140625" style="209" bestFit="1" customWidth="1"/>
    <col min="1034" max="1038" width="8.7109375" style="209"/>
    <col min="1039" max="1039" width="15" style="209" bestFit="1" customWidth="1"/>
    <col min="1040" max="1281" width="8.7109375" style="209"/>
    <col min="1282" max="1282" width="7.140625" style="209" customWidth="1"/>
    <col min="1283" max="1283" width="20.5703125" style="209" bestFit="1" customWidth="1"/>
    <col min="1284" max="1284" width="10" style="209" bestFit="1" customWidth="1"/>
    <col min="1285" max="1285" width="8" style="209" bestFit="1" customWidth="1"/>
    <col min="1286" max="1287" width="11.85546875" style="209" bestFit="1" customWidth="1"/>
    <col min="1288" max="1288" width="13" style="209" bestFit="1" customWidth="1"/>
    <col min="1289" max="1289" width="19.140625" style="209" bestFit="1" customWidth="1"/>
    <col min="1290" max="1294" width="8.7109375" style="209"/>
    <col min="1295" max="1295" width="15" style="209" bestFit="1" customWidth="1"/>
    <col min="1296" max="1537" width="8.7109375" style="209"/>
    <col min="1538" max="1538" width="7.140625" style="209" customWidth="1"/>
    <col min="1539" max="1539" width="20.5703125" style="209" bestFit="1" customWidth="1"/>
    <col min="1540" max="1540" width="10" style="209" bestFit="1" customWidth="1"/>
    <col min="1541" max="1541" width="8" style="209" bestFit="1" customWidth="1"/>
    <col min="1542" max="1543" width="11.85546875" style="209" bestFit="1" customWidth="1"/>
    <col min="1544" max="1544" width="13" style="209" bestFit="1" customWidth="1"/>
    <col min="1545" max="1545" width="19.140625" style="209" bestFit="1" customWidth="1"/>
    <col min="1546" max="1550" width="8.7109375" style="209"/>
    <col min="1551" max="1551" width="15" style="209" bestFit="1" customWidth="1"/>
    <col min="1552" max="1793" width="8.7109375" style="209"/>
    <col min="1794" max="1794" width="7.140625" style="209" customWidth="1"/>
    <col min="1795" max="1795" width="20.5703125" style="209" bestFit="1" customWidth="1"/>
    <col min="1796" max="1796" width="10" style="209" bestFit="1" customWidth="1"/>
    <col min="1797" max="1797" width="8" style="209" bestFit="1" customWidth="1"/>
    <col min="1798" max="1799" width="11.85546875" style="209" bestFit="1" customWidth="1"/>
    <col min="1800" max="1800" width="13" style="209" bestFit="1" customWidth="1"/>
    <col min="1801" max="1801" width="19.140625" style="209" bestFit="1" customWidth="1"/>
    <col min="1802" max="1806" width="8.7109375" style="209"/>
    <col min="1807" max="1807" width="15" style="209" bestFit="1" customWidth="1"/>
    <col min="1808" max="2049" width="8.7109375" style="209"/>
    <col min="2050" max="2050" width="7.140625" style="209" customWidth="1"/>
    <col min="2051" max="2051" width="20.5703125" style="209" bestFit="1" customWidth="1"/>
    <col min="2052" max="2052" width="10" style="209" bestFit="1" customWidth="1"/>
    <col min="2053" max="2053" width="8" style="209" bestFit="1" customWidth="1"/>
    <col min="2054" max="2055" width="11.85546875" style="209" bestFit="1" customWidth="1"/>
    <col min="2056" max="2056" width="13" style="209" bestFit="1" customWidth="1"/>
    <col min="2057" max="2057" width="19.140625" style="209" bestFit="1" customWidth="1"/>
    <col min="2058" max="2062" width="8.7109375" style="209"/>
    <col min="2063" max="2063" width="15" style="209" bestFit="1" customWidth="1"/>
    <col min="2064" max="2305" width="8.7109375" style="209"/>
    <col min="2306" max="2306" width="7.140625" style="209" customWidth="1"/>
    <col min="2307" max="2307" width="20.5703125" style="209" bestFit="1" customWidth="1"/>
    <col min="2308" max="2308" width="10" style="209" bestFit="1" customWidth="1"/>
    <col min="2309" max="2309" width="8" style="209" bestFit="1" customWidth="1"/>
    <col min="2310" max="2311" width="11.85546875" style="209" bestFit="1" customWidth="1"/>
    <col min="2312" max="2312" width="13" style="209" bestFit="1" customWidth="1"/>
    <col min="2313" max="2313" width="19.140625" style="209" bestFit="1" customWidth="1"/>
    <col min="2314" max="2318" width="8.7109375" style="209"/>
    <col min="2319" max="2319" width="15" style="209" bestFit="1" customWidth="1"/>
    <col min="2320" max="2561" width="8.7109375" style="209"/>
    <col min="2562" max="2562" width="7.140625" style="209" customWidth="1"/>
    <col min="2563" max="2563" width="20.5703125" style="209" bestFit="1" customWidth="1"/>
    <col min="2564" max="2564" width="10" style="209" bestFit="1" customWidth="1"/>
    <col min="2565" max="2565" width="8" style="209" bestFit="1" customWidth="1"/>
    <col min="2566" max="2567" width="11.85546875" style="209" bestFit="1" customWidth="1"/>
    <col min="2568" max="2568" width="13" style="209" bestFit="1" customWidth="1"/>
    <col min="2569" max="2569" width="19.140625" style="209" bestFit="1" customWidth="1"/>
    <col min="2570" max="2574" width="8.7109375" style="209"/>
    <col min="2575" max="2575" width="15" style="209" bestFit="1" customWidth="1"/>
    <col min="2576" max="2817" width="8.7109375" style="209"/>
    <col min="2818" max="2818" width="7.140625" style="209" customWidth="1"/>
    <col min="2819" max="2819" width="20.5703125" style="209" bestFit="1" customWidth="1"/>
    <col min="2820" max="2820" width="10" style="209" bestFit="1" customWidth="1"/>
    <col min="2821" max="2821" width="8" style="209" bestFit="1" customWidth="1"/>
    <col min="2822" max="2823" width="11.85546875" style="209" bestFit="1" customWidth="1"/>
    <col min="2824" max="2824" width="13" style="209" bestFit="1" customWidth="1"/>
    <col min="2825" max="2825" width="19.140625" style="209" bestFit="1" customWidth="1"/>
    <col min="2826" max="2830" width="8.7109375" style="209"/>
    <col min="2831" max="2831" width="15" style="209" bestFit="1" customWidth="1"/>
    <col min="2832" max="3073" width="8.7109375" style="209"/>
    <col min="3074" max="3074" width="7.140625" style="209" customWidth="1"/>
    <col min="3075" max="3075" width="20.5703125" style="209" bestFit="1" customWidth="1"/>
    <col min="3076" max="3076" width="10" style="209" bestFit="1" customWidth="1"/>
    <col min="3077" max="3077" width="8" style="209" bestFit="1" customWidth="1"/>
    <col min="3078" max="3079" width="11.85546875" style="209" bestFit="1" customWidth="1"/>
    <col min="3080" max="3080" width="13" style="209" bestFit="1" customWidth="1"/>
    <col min="3081" max="3081" width="19.140625" style="209" bestFit="1" customWidth="1"/>
    <col min="3082" max="3086" width="8.7109375" style="209"/>
    <col min="3087" max="3087" width="15" style="209" bestFit="1" customWidth="1"/>
    <col min="3088" max="3329" width="8.7109375" style="209"/>
    <col min="3330" max="3330" width="7.140625" style="209" customWidth="1"/>
    <col min="3331" max="3331" width="20.5703125" style="209" bestFit="1" customWidth="1"/>
    <col min="3332" max="3332" width="10" style="209" bestFit="1" customWidth="1"/>
    <col min="3333" max="3333" width="8" style="209" bestFit="1" customWidth="1"/>
    <col min="3334" max="3335" width="11.85546875" style="209" bestFit="1" customWidth="1"/>
    <col min="3336" max="3336" width="13" style="209" bestFit="1" customWidth="1"/>
    <col min="3337" max="3337" width="19.140625" style="209" bestFit="1" customWidth="1"/>
    <col min="3338" max="3342" width="8.7109375" style="209"/>
    <col min="3343" max="3343" width="15" style="209" bestFit="1" customWidth="1"/>
    <col min="3344" max="3585" width="8.7109375" style="209"/>
    <col min="3586" max="3586" width="7.140625" style="209" customWidth="1"/>
    <col min="3587" max="3587" width="20.5703125" style="209" bestFit="1" customWidth="1"/>
    <col min="3588" max="3588" width="10" style="209" bestFit="1" customWidth="1"/>
    <col min="3589" max="3589" width="8" style="209" bestFit="1" customWidth="1"/>
    <col min="3590" max="3591" width="11.85546875" style="209" bestFit="1" customWidth="1"/>
    <col min="3592" max="3592" width="13" style="209" bestFit="1" customWidth="1"/>
    <col min="3593" max="3593" width="19.140625" style="209" bestFit="1" customWidth="1"/>
    <col min="3594" max="3598" width="8.7109375" style="209"/>
    <col min="3599" max="3599" width="15" style="209" bestFit="1" customWidth="1"/>
    <col min="3600" max="3841" width="8.7109375" style="209"/>
    <col min="3842" max="3842" width="7.140625" style="209" customWidth="1"/>
    <col min="3843" max="3843" width="20.5703125" style="209" bestFit="1" customWidth="1"/>
    <col min="3844" max="3844" width="10" style="209" bestFit="1" customWidth="1"/>
    <col min="3845" max="3845" width="8" style="209" bestFit="1" customWidth="1"/>
    <col min="3846" max="3847" width="11.85546875" style="209" bestFit="1" customWidth="1"/>
    <col min="3848" max="3848" width="13" style="209" bestFit="1" customWidth="1"/>
    <col min="3849" max="3849" width="19.140625" style="209" bestFit="1" customWidth="1"/>
    <col min="3850" max="3854" width="8.7109375" style="209"/>
    <col min="3855" max="3855" width="15" style="209" bestFit="1" customWidth="1"/>
    <col min="3856" max="4097" width="8.7109375" style="209"/>
    <col min="4098" max="4098" width="7.140625" style="209" customWidth="1"/>
    <col min="4099" max="4099" width="20.5703125" style="209" bestFit="1" customWidth="1"/>
    <col min="4100" max="4100" width="10" style="209" bestFit="1" customWidth="1"/>
    <col min="4101" max="4101" width="8" style="209" bestFit="1" customWidth="1"/>
    <col min="4102" max="4103" width="11.85546875" style="209" bestFit="1" customWidth="1"/>
    <col min="4104" max="4104" width="13" style="209" bestFit="1" customWidth="1"/>
    <col min="4105" max="4105" width="19.140625" style="209" bestFit="1" customWidth="1"/>
    <col min="4106" max="4110" width="8.7109375" style="209"/>
    <col min="4111" max="4111" width="15" style="209" bestFit="1" customWidth="1"/>
    <col min="4112" max="4353" width="8.7109375" style="209"/>
    <col min="4354" max="4354" width="7.140625" style="209" customWidth="1"/>
    <col min="4355" max="4355" width="20.5703125" style="209" bestFit="1" customWidth="1"/>
    <col min="4356" max="4356" width="10" style="209" bestFit="1" customWidth="1"/>
    <col min="4357" max="4357" width="8" style="209" bestFit="1" customWidth="1"/>
    <col min="4358" max="4359" width="11.85546875" style="209" bestFit="1" customWidth="1"/>
    <col min="4360" max="4360" width="13" style="209" bestFit="1" customWidth="1"/>
    <col min="4361" max="4361" width="19.140625" style="209" bestFit="1" customWidth="1"/>
    <col min="4362" max="4366" width="8.7109375" style="209"/>
    <col min="4367" max="4367" width="15" style="209" bestFit="1" customWidth="1"/>
    <col min="4368" max="4609" width="8.7109375" style="209"/>
    <col min="4610" max="4610" width="7.140625" style="209" customWidth="1"/>
    <col min="4611" max="4611" width="20.5703125" style="209" bestFit="1" customWidth="1"/>
    <col min="4612" max="4612" width="10" style="209" bestFit="1" customWidth="1"/>
    <col min="4613" max="4613" width="8" style="209" bestFit="1" customWidth="1"/>
    <col min="4614" max="4615" width="11.85546875" style="209" bestFit="1" customWidth="1"/>
    <col min="4616" max="4616" width="13" style="209" bestFit="1" customWidth="1"/>
    <col min="4617" max="4617" width="19.140625" style="209" bestFit="1" customWidth="1"/>
    <col min="4618" max="4622" width="8.7109375" style="209"/>
    <col min="4623" max="4623" width="15" style="209" bestFit="1" customWidth="1"/>
    <col min="4624" max="4865" width="8.7109375" style="209"/>
    <col min="4866" max="4866" width="7.140625" style="209" customWidth="1"/>
    <col min="4867" max="4867" width="20.5703125" style="209" bestFit="1" customWidth="1"/>
    <col min="4868" max="4868" width="10" style="209" bestFit="1" customWidth="1"/>
    <col min="4869" max="4869" width="8" style="209" bestFit="1" customWidth="1"/>
    <col min="4870" max="4871" width="11.85546875" style="209" bestFit="1" customWidth="1"/>
    <col min="4872" max="4872" width="13" style="209" bestFit="1" customWidth="1"/>
    <col min="4873" max="4873" width="19.140625" style="209" bestFit="1" customWidth="1"/>
    <col min="4874" max="4878" width="8.7109375" style="209"/>
    <col min="4879" max="4879" width="15" style="209" bestFit="1" customWidth="1"/>
    <col min="4880" max="5121" width="8.7109375" style="209"/>
    <col min="5122" max="5122" width="7.140625" style="209" customWidth="1"/>
    <col min="5123" max="5123" width="20.5703125" style="209" bestFit="1" customWidth="1"/>
    <col min="5124" max="5124" width="10" style="209" bestFit="1" customWidth="1"/>
    <col min="5125" max="5125" width="8" style="209" bestFit="1" customWidth="1"/>
    <col min="5126" max="5127" width="11.85546875" style="209" bestFit="1" customWidth="1"/>
    <col min="5128" max="5128" width="13" style="209" bestFit="1" customWidth="1"/>
    <col min="5129" max="5129" width="19.140625" style="209" bestFit="1" customWidth="1"/>
    <col min="5130" max="5134" width="8.7109375" style="209"/>
    <col min="5135" max="5135" width="15" style="209" bestFit="1" customWidth="1"/>
    <col min="5136" max="5377" width="8.7109375" style="209"/>
    <col min="5378" max="5378" width="7.140625" style="209" customWidth="1"/>
    <col min="5379" max="5379" width="20.5703125" style="209" bestFit="1" customWidth="1"/>
    <col min="5380" max="5380" width="10" style="209" bestFit="1" customWidth="1"/>
    <col min="5381" max="5381" width="8" style="209" bestFit="1" customWidth="1"/>
    <col min="5382" max="5383" width="11.85546875" style="209" bestFit="1" customWidth="1"/>
    <col min="5384" max="5384" width="13" style="209" bestFit="1" customWidth="1"/>
    <col min="5385" max="5385" width="19.140625" style="209" bestFit="1" customWidth="1"/>
    <col min="5386" max="5390" width="8.7109375" style="209"/>
    <col min="5391" max="5391" width="15" style="209" bestFit="1" customWidth="1"/>
    <col min="5392" max="5633" width="8.7109375" style="209"/>
    <col min="5634" max="5634" width="7.140625" style="209" customWidth="1"/>
    <col min="5635" max="5635" width="20.5703125" style="209" bestFit="1" customWidth="1"/>
    <col min="5636" max="5636" width="10" style="209" bestFit="1" customWidth="1"/>
    <col min="5637" max="5637" width="8" style="209" bestFit="1" customWidth="1"/>
    <col min="5638" max="5639" width="11.85546875" style="209" bestFit="1" customWidth="1"/>
    <col min="5640" max="5640" width="13" style="209" bestFit="1" customWidth="1"/>
    <col min="5641" max="5641" width="19.140625" style="209" bestFit="1" customWidth="1"/>
    <col min="5642" max="5646" width="8.7109375" style="209"/>
    <col min="5647" max="5647" width="15" style="209" bestFit="1" customWidth="1"/>
    <col min="5648" max="5889" width="8.7109375" style="209"/>
    <col min="5890" max="5890" width="7.140625" style="209" customWidth="1"/>
    <col min="5891" max="5891" width="20.5703125" style="209" bestFit="1" customWidth="1"/>
    <col min="5892" max="5892" width="10" style="209" bestFit="1" customWidth="1"/>
    <col min="5893" max="5893" width="8" style="209" bestFit="1" customWidth="1"/>
    <col min="5894" max="5895" width="11.85546875" style="209" bestFit="1" customWidth="1"/>
    <col min="5896" max="5896" width="13" style="209" bestFit="1" customWidth="1"/>
    <col min="5897" max="5897" width="19.140625" style="209" bestFit="1" customWidth="1"/>
    <col min="5898" max="5902" width="8.7109375" style="209"/>
    <col min="5903" max="5903" width="15" style="209" bestFit="1" customWidth="1"/>
    <col min="5904" max="6145" width="8.7109375" style="209"/>
    <col min="6146" max="6146" width="7.140625" style="209" customWidth="1"/>
    <col min="6147" max="6147" width="20.5703125" style="209" bestFit="1" customWidth="1"/>
    <col min="6148" max="6148" width="10" style="209" bestFit="1" customWidth="1"/>
    <col min="6149" max="6149" width="8" style="209" bestFit="1" customWidth="1"/>
    <col min="6150" max="6151" width="11.85546875" style="209" bestFit="1" customWidth="1"/>
    <col min="6152" max="6152" width="13" style="209" bestFit="1" customWidth="1"/>
    <col min="6153" max="6153" width="19.140625" style="209" bestFit="1" customWidth="1"/>
    <col min="6154" max="6158" width="8.7109375" style="209"/>
    <col min="6159" max="6159" width="15" style="209" bestFit="1" customWidth="1"/>
    <col min="6160" max="6401" width="8.7109375" style="209"/>
    <col min="6402" max="6402" width="7.140625" style="209" customWidth="1"/>
    <col min="6403" max="6403" width="20.5703125" style="209" bestFit="1" customWidth="1"/>
    <col min="6404" max="6404" width="10" style="209" bestFit="1" customWidth="1"/>
    <col min="6405" max="6405" width="8" style="209" bestFit="1" customWidth="1"/>
    <col min="6406" max="6407" width="11.85546875" style="209" bestFit="1" customWidth="1"/>
    <col min="6408" max="6408" width="13" style="209" bestFit="1" customWidth="1"/>
    <col min="6409" max="6409" width="19.140625" style="209" bestFit="1" customWidth="1"/>
    <col min="6410" max="6414" width="8.7109375" style="209"/>
    <col min="6415" max="6415" width="15" style="209" bestFit="1" customWidth="1"/>
    <col min="6416" max="6657" width="8.7109375" style="209"/>
    <col min="6658" max="6658" width="7.140625" style="209" customWidth="1"/>
    <col min="6659" max="6659" width="20.5703125" style="209" bestFit="1" customWidth="1"/>
    <col min="6660" max="6660" width="10" style="209" bestFit="1" customWidth="1"/>
    <col min="6661" max="6661" width="8" style="209" bestFit="1" customWidth="1"/>
    <col min="6662" max="6663" width="11.85546875" style="209" bestFit="1" customWidth="1"/>
    <col min="6664" max="6664" width="13" style="209" bestFit="1" customWidth="1"/>
    <col min="6665" max="6665" width="19.140625" style="209" bestFit="1" customWidth="1"/>
    <col min="6666" max="6670" width="8.7109375" style="209"/>
    <col min="6671" max="6671" width="15" style="209" bestFit="1" customWidth="1"/>
    <col min="6672" max="6913" width="8.7109375" style="209"/>
    <col min="6914" max="6914" width="7.140625" style="209" customWidth="1"/>
    <col min="6915" max="6915" width="20.5703125" style="209" bestFit="1" customWidth="1"/>
    <col min="6916" max="6916" width="10" style="209" bestFit="1" customWidth="1"/>
    <col min="6917" max="6917" width="8" style="209" bestFit="1" customWidth="1"/>
    <col min="6918" max="6919" width="11.85546875" style="209" bestFit="1" customWidth="1"/>
    <col min="6920" max="6920" width="13" style="209" bestFit="1" customWidth="1"/>
    <col min="6921" max="6921" width="19.140625" style="209" bestFit="1" customWidth="1"/>
    <col min="6922" max="6926" width="8.7109375" style="209"/>
    <col min="6927" max="6927" width="15" style="209" bestFit="1" customWidth="1"/>
    <col min="6928" max="7169" width="8.7109375" style="209"/>
    <col min="7170" max="7170" width="7.140625" style="209" customWidth="1"/>
    <col min="7171" max="7171" width="20.5703125" style="209" bestFit="1" customWidth="1"/>
    <col min="7172" max="7172" width="10" style="209" bestFit="1" customWidth="1"/>
    <col min="7173" max="7173" width="8" style="209" bestFit="1" customWidth="1"/>
    <col min="7174" max="7175" width="11.85546875" style="209" bestFit="1" customWidth="1"/>
    <col min="7176" max="7176" width="13" style="209" bestFit="1" customWidth="1"/>
    <col min="7177" max="7177" width="19.140625" style="209" bestFit="1" customWidth="1"/>
    <col min="7178" max="7182" width="8.7109375" style="209"/>
    <col min="7183" max="7183" width="15" style="209" bestFit="1" customWidth="1"/>
    <col min="7184" max="7425" width="8.7109375" style="209"/>
    <col min="7426" max="7426" width="7.140625" style="209" customWidth="1"/>
    <col min="7427" max="7427" width="20.5703125" style="209" bestFit="1" customWidth="1"/>
    <col min="7428" max="7428" width="10" style="209" bestFit="1" customWidth="1"/>
    <col min="7429" max="7429" width="8" style="209" bestFit="1" customWidth="1"/>
    <col min="7430" max="7431" width="11.85546875" style="209" bestFit="1" customWidth="1"/>
    <col min="7432" max="7432" width="13" style="209" bestFit="1" customWidth="1"/>
    <col min="7433" max="7433" width="19.140625" style="209" bestFit="1" customWidth="1"/>
    <col min="7434" max="7438" width="8.7109375" style="209"/>
    <col min="7439" max="7439" width="15" style="209" bestFit="1" customWidth="1"/>
    <col min="7440" max="7681" width="8.7109375" style="209"/>
    <col min="7682" max="7682" width="7.140625" style="209" customWidth="1"/>
    <col min="7683" max="7683" width="20.5703125" style="209" bestFit="1" customWidth="1"/>
    <col min="7684" max="7684" width="10" style="209" bestFit="1" customWidth="1"/>
    <col min="7685" max="7685" width="8" style="209" bestFit="1" customWidth="1"/>
    <col min="7686" max="7687" width="11.85546875" style="209" bestFit="1" customWidth="1"/>
    <col min="7688" max="7688" width="13" style="209" bestFit="1" customWidth="1"/>
    <col min="7689" max="7689" width="19.140625" style="209" bestFit="1" customWidth="1"/>
    <col min="7690" max="7694" width="8.7109375" style="209"/>
    <col min="7695" max="7695" width="15" style="209" bestFit="1" customWidth="1"/>
    <col min="7696" max="7937" width="8.7109375" style="209"/>
    <col min="7938" max="7938" width="7.140625" style="209" customWidth="1"/>
    <col min="7939" max="7939" width="20.5703125" style="209" bestFit="1" customWidth="1"/>
    <col min="7940" max="7940" width="10" style="209" bestFit="1" customWidth="1"/>
    <col min="7941" max="7941" width="8" style="209" bestFit="1" customWidth="1"/>
    <col min="7942" max="7943" width="11.85546875" style="209" bestFit="1" customWidth="1"/>
    <col min="7944" max="7944" width="13" style="209" bestFit="1" customWidth="1"/>
    <col min="7945" max="7945" width="19.140625" style="209" bestFit="1" customWidth="1"/>
    <col min="7946" max="7950" width="8.7109375" style="209"/>
    <col min="7951" max="7951" width="15" style="209" bestFit="1" customWidth="1"/>
    <col min="7952" max="8193" width="8.7109375" style="209"/>
    <col min="8194" max="8194" width="7.140625" style="209" customWidth="1"/>
    <col min="8195" max="8195" width="20.5703125" style="209" bestFit="1" customWidth="1"/>
    <col min="8196" max="8196" width="10" style="209" bestFit="1" customWidth="1"/>
    <col min="8197" max="8197" width="8" style="209" bestFit="1" customWidth="1"/>
    <col min="8198" max="8199" width="11.85546875" style="209" bestFit="1" customWidth="1"/>
    <col min="8200" max="8200" width="13" style="209" bestFit="1" customWidth="1"/>
    <col min="8201" max="8201" width="19.140625" style="209" bestFit="1" customWidth="1"/>
    <col min="8202" max="8206" width="8.7109375" style="209"/>
    <col min="8207" max="8207" width="15" style="209" bestFit="1" customWidth="1"/>
    <col min="8208" max="8449" width="8.7109375" style="209"/>
    <col min="8450" max="8450" width="7.140625" style="209" customWidth="1"/>
    <col min="8451" max="8451" width="20.5703125" style="209" bestFit="1" customWidth="1"/>
    <col min="8452" max="8452" width="10" style="209" bestFit="1" customWidth="1"/>
    <col min="8453" max="8453" width="8" style="209" bestFit="1" customWidth="1"/>
    <col min="8454" max="8455" width="11.85546875" style="209" bestFit="1" customWidth="1"/>
    <col min="8456" max="8456" width="13" style="209" bestFit="1" customWidth="1"/>
    <col min="8457" max="8457" width="19.140625" style="209" bestFit="1" customWidth="1"/>
    <col min="8458" max="8462" width="8.7109375" style="209"/>
    <col min="8463" max="8463" width="15" style="209" bestFit="1" customWidth="1"/>
    <col min="8464" max="8705" width="8.7109375" style="209"/>
    <col min="8706" max="8706" width="7.140625" style="209" customWidth="1"/>
    <col min="8707" max="8707" width="20.5703125" style="209" bestFit="1" customWidth="1"/>
    <col min="8708" max="8708" width="10" style="209" bestFit="1" customWidth="1"/>
    <col min="8709" max="8709" width="8" style="209" bestFit="1" customWidth="1"/>
    <col min="8710" max="8711" width="11.85546875" style="209" bestFit="1" customWidth="1"/>
    <col min="8712" max="8712" width="13" style="209" bestFit="1" customWidth="1"/>
    <col min="8713" max="8713" width="19.140625" style="209" bestFit="1" customWidth="1"/>
    <col min="8714" max="8718" width="8.7109375" style="209"/>
    <col min="8719" max="8719" width="15" style="209" bestFit="1" customWidth="1"/>
    <col min="8720" max="8961" width="8.7109375" style="209"/>
    <col min="8962" max="8962" width="7.140625" style="209" customWidth="1"/>
    <col min="8963" max="8963" width="20.5703125" style="209" bestFit="1" customWidth="1"/>
    <col min="8964" max="8964" width="10" style="209" bestFit="1" customWidth="1"/>
    <col min="8965" max="8965" width="8" style="209" bestFit="1" customWidth="1"/>
    <col min="8966" max="8967" width="11.85546875" style="209" bestFit="1" customWidth="1"/>
    <col min="8968" max="8968" width="13" style="209" bestFit="1" customWidth="1"/>
    <col min="8969" max="8969" width="19.140625" style="209" bestFit="1" customWidth="1"/>
    <col min="8970" max="8974" width="8.7109375" style="209"/>
    <col min="8975" max="8975" width="15" style="209" bestFit="1" customWidth="1"/>
    <col min="8976" max="9217" width="8.7109375" style="209"/>
    <col min="9218" max="9218" width="7.140625" style="209" customWidth="1"/>
    <col min="9219" max="9219" width="20.5703125" style="209" bestFit="1" customWidth="1"/>
    <col min="9220" max="9220" width="10" style="209" bestFit="1" customWidth="1"/>
    <col min="9221" max="9221" width="8" style="209" bestFit="1" customWidth="1"/>
    <col min="9222" max="9223" width="11.85546875" style="209" bestFit="1" customWidth="1"/>
    <col min="9224" max="9224" width="13" style="209" bestFit="1" customWidth="1"/>
    <col min="9225" max="9225" width="19.140625" style="209" bestFit="1" customWidth="1"/>
    <col min="9226" max="9230" width="8.7109375" style="209"/>
    <col min="9231" max="9231" width="15" style="209" bestFit="1" customWidth="1"/>
    <col min="9232" max="9473" width="8.7109375" style="209"/>
    <col min="9474" max="9474" width="7.140625" style="209" customWidth="1"/>
    <col min="9475" max="9475" width="20.5703125" style="209" bestFit="1" customWidth="1"/>
    <col min="9476" max="9476" width="10" style="209" bestFit="1" customWidth="1"/>
    <col min="9477" max="9477" width="8" style="209" bestFit="1" customWidth="1"/>
    <col min="9478" max="9479" width="11.85546875" style="209" bestFit="1" customWidth="1"/>
    <col min="9480" max="9480" width="13" style="209" bestFit="1" customWidth="1"/>
    <col min="9481" max="9481" width="19.140625" style="209" bestFit="1" customWidth="1"/>
    <col min="9482" max="9486" width="8.7109375" style="209"/>
    <col min="9487" max="9487" width="15" style="209" bestFit="1" customWidth="1"/>
    <col min="9488" max="9729" width="8.7109375" style="209"/>
    <col min="9730" max="9730" width="7.140625" style="209" customWidth="1"/>
    <col min="9731" max="9731" width="20.5703125" style="209" bestFit="1" customWidth="1"/>
    <col min="9732" max="9732" width="10" style="209" bestFit="1" customWidth="1"/>
    <col min="9733" max="9733" width="8" style="209" bestFit="1" customWidth="1"/>
    <col min="9734" max="9735" width="11.85546875" style="209" bestFit="1" customWidth="1"/>
    <col min="9736" max="9736" width="13" style="209" bestFit="1" customWidth="1"/>
    <col min="9737" max="9737" width="19.140625" style="209" bestFit="1" customWidth="1"/>
    <col min="9738" max="9742" width="8.7109375" style="209"/>
    <col min="9743" max="9743" width="15" style="209" bestFit="1" customWidth="1"/>
    <col min="9744" max="9985" width="8.7109375" style="209"/>
    <col min="9986" max="9986" width="7.140625" style="209" customWidth="1"/>
    <col min="9987" max="9987" width="20.5703125" style="209" bestFit="1" customWidth="1"/>
    <col min="9988" max="9988" width="10" style="209" bestFit="1" customWidth="1"/>
    <col min="9989" max="9989" width="8" style="209" bestFit="1" customWidth="1"/>
    <col min="9990" max="9991" width="11.85546875" style="209" bestFit="1" customWidth="1"/>
    <col min="9992" max="9992" width="13" style="209" bestFit="1" customWidth="1"/>
    <col min="9993" max="9993" width="19.140625" style="209" bestFit="1" customWidth="1"/>
    <col min="9994" max="9998" width="8.7109375" style="209"/>
    <col min="9999" max="9999" width="15" style="209" bestFit="1" customWidth="1"/>
    <col min="10000" max="10241" width="8.7109375" style="209"/>
    <col min="10242" max="10242" width="7.140625" style="209" customWidth="1"/>
    <col min="10243" max="10243" width="20.5703125" style="209" bestFit="1" customWidth="1"/>
    <col min="10244" max="10244" width="10" style="209" bestFit="1" customWidth="1"/>
    <col min="10245" max="10245" width="8" style="209" bestFit="1" customWidth="1"/>
    <col min="10246" max="10247" width="11.85546875" style="209" bestFit="1" customWidth="1"/>
    <col min="10248" max="10248" width="13" style="209" bestFit="1" customWidth="1"/>
    <col min="10249" max="10249" width="19.140625" style="209" bestFit="1" customWidth="1"/>
    <col min="10250" max="10254" width="8.7109375" style="209"/>
    <col min="10255" max="10255" width="15" style="209" bestFit="1" customWidth="1"/>
    <col min="10256" max="10497" width="8.7109375" style="209"/>
    <col min="10498" max="10498" width="7.140625" style="209" customWidth="1"/>
    <col min="10499" max="10499" width="20.5703125" style="209" bestFit="1" customWidth="1"/>
    <col min="10500" max="10500" width="10" style="209" bestFit="1" customWidth="1"/>
    <col min="10501" max="10501" width="8" style="209" bestFit="1" customWidth="1"/>
    <col min="10502" max="10503" width="11.85546875" style="209" bestFit="1" customWidth="1"/>
    <col min="10504" max="10504" width="13" style="209" bestFit="1" customWidth="1"/>
    <col min="10505" max="10505" width="19.140625" style="209" bestFit="1" customWidth="1"/>
    <col min="10506" max="10510" width="8.7109375" style="209"/>
    <col min="10511" max="10511" width="15" style="209" bestFit="1" customWidth="1"/>
    <col min="10512" max="10753" width="8.7109375" style="209"/>
    <col min="10754" max="10754" width="7.140625" style="209" customWidth="1"/>
    <col min="10755" max="10755" width="20.5703125" style="209" bestFit="1" customWidth="1"/>
    <col min="10756" max="10756" width="10" style="209" bestFit="1" customWidth="1"/>
    <col min="10757" max="10757" width="8" style="209" bestFit="1" customWidth="1"/>
    <col min="10758" max="10759" width="11.85546875" style="209" bestFit="1" customWidth="1"/>
    <col min="10760" max="10760" width="13" style="209" bestFit="1" customWidth="1"/>
    <col min="10761" max="10761" width="19.140625" style="209" bestFit="1" customWidth="1"/>
    <col min="10762" max="10766" width="8.7109375" style="209"/>
    <col min="10767" max="10767" width="15" style="209" bestFit="1" customWidth="1"/>
    <col min="10768" max="11009" width="8.7109375" style="209"/>
    <col min="11010" max="11010" width="7.140625" style="209" customWidth="1"/>
    <col min="11011" max="11011" width="20.5703125" style="209" bestFit="1" customWidth="1"/>
    <col min="11012" max="11012" width="10" style="209" bestFit="1" customWidth="1"/>
    <col min="11013" max="11013" width="8" style="209" bestFit="1" customWidth="1"/>
    <col min="11014" max="11015" width="11.85546875" style="209" bestFit="1" customWidth="1"/>
    <col min="11016" max="11016" width="13" style="209" bestFit="1" customWidth="1"/>
    <col min="11017" max="11017" width="19.140625" style="209" bestFit="1" customWidth="1"/>
    <col min="11018" max="11022" width="8.7109375" style="209"/>
    <col min="11023" max="11023" width="15" style="209" bestFit="1" customWidth="1"/>
    <col min="11024" max="11265" width="8.7109375" style="209"/>
    <col min="11266" max="11266" width="7.140625" style="209" customWidth="1"/>
    <col min="11267" max="11267" width="20.5703125" style="209" bestFit="1" customWidth="1"/>
    <col min="11268" max="11268" width="10" style="209" bestFit="1" customWidth="1"/>
    <col min="11269" max="11269" width="8" style="209" bestFit="1" customWidth="1"/>
    <col min="11270" max="11271" width="11.85546875" style="209" bestFit="1" customWidth="1"/>
    <col min="11272" max="11272" width="13" style="209" bestFit="1" customWidth="1"/>
    <col min="11273" max="11273" width="19.140625" style="209" bestFit="1" customWidth="1"/>
    <col min="11274" max="11278" width="8.7109375" style="209"/>
    <col min="11279" max="11279" width="15" style="209" bestFit="1" customWidth="1"/>
    <col min="11280" max="11521" width="8.7109375" style="209"/>
    <col min="11522" max="11522" width="7.140625" style="209" customWidth="1"/>
    <col min="11523" max="11523" width="20.5703125" style="209" bestFit="1" customWidth="1"/>
    <col min="11524" max="11524" width="10" style="209" bestFit="1" customWidth="1"/>
    <col min="11525" max="11525" width="8" style="209" bestFit="1" customWidth="1"/>
    <col min="11526" max="11527" width="11.85546875" style="209" bestFit="1" customWidth="1"/>
    <col min="11528" max="11528" width="13" style="209" bestFit="1" customWidth="1"/>
    <col min="11529" max="11529" width="19.140625" style="209" bestFit="1" customWidth="1"/>
    <col min="11530" max="11534" width="8.7109375" style="209"/>
    <col min="11535" max="11535" width="15" style="209" bestFit="1" customWidth="1"/>
    <col min="11536" max="11777" width="8.7109375" style="209"/>
    <col min="11778" max="11778" width="7.140625" style="209" customWidth="1"/>
    <col min="11779" max="11779" width="20.5703125" style="209" bestFit="1" customWidth="1"/>
    <col min="11780" max="11780" width="10" style="209" bestFit="1" customWidth="1"/>
    <col min="11781" max="11781" width="8" style="209" bestFit="1" customWidth="1"/>
    <col min="11782" max="11783" width="11.85546875" style="209" bestFit="1" customWidth="1"/>
    <col min="11784" max="11784" width="13" style="209" bestFit="1" customWidth="1"/>
    <col min="11785" max="11785" width="19.140625" style="209" bestFit="1" customWidth="1"/>
    <col min="11786" max="11790" width="8.7109375" style="209"/>
    <col min="11791" max="11791" width="15" style="209" bestFit="1" customWidth="1"/>
    <col min="11792" max="12033" width="8.7109375" style="209"/>
    <col min="12034" max="12034" width="7.140625" style="209" customWidth="1"/>
    <col min="12035" max="12035" width="20.5703125" style="209" bestFit="1" customWidth="1"/>
    <col min="12036" max="12036" width="10" style="209" bestFit="1" customWidth="1"/>
    <col min="12037" max="12037" width="8" style="209" bestFit="1" customWidth="1"/>
    <col min="12038" max="12039" width="11.85546875" style="209" bestFit="1" customWidth="1"/>
    <col min="12040" max="12040" width="13" style="209" bestFit="1" customWidth="1"/>
    <col min="12041" max="12041" width="19.140625" style="209" bestFit="1" customWidth="1"/>
    <col min="12042" max="12046" width="8.7109375" style="209"/>
    <col min="12047" max="12047" width="15" style="209" bestFit="1" customWidth="1"/>
    <col min="12048" max="12289" width="8.7109375" style="209"/>
    <col min="12290" max="12290" width="7.140625" style="209" customWidth="1"/>
    <col min="12291" max="12291" width="20.5703125" style="209" bestFit="1" customWidth="1"/>
    <col min="12292" max="12292" width="10" style="209" bestFit="1" customWidth="1"/>
    <col min="12293" max="12293" width="8" style="209" bestFit="1" customWidth="1"/>
    <col min="12294" max="12295" width="11.85546875" style="209" bestFit="1" customWidth="1"/>
    <col min="12296" max="12296" width="13" style="209" bestFit="1" customWidth="1"/>
    <col min="12297" max="12297" width="19.140625" style="209" bestFit="1" customWidth="1"/>
    <col min="12298" max="12302" width="8.7109375" style="209"/>
    <col min="12303" max="12303" width="15" style="209" bestFit="1" customWidth="1"/>
    <col min="12304" max="12545" width="8.7109375" style="209"/>
    <col min="12546" max="12546" width="7.140625" style="209" customWidth="1"/>
    <col min="12547" max="12547" width="20.5703125" style="209" bestFit="1" customWidth="1"/>
    <col min="12548" max="12548" width="10" style="209" bestFit="1" customWidth="1"/>
    <col min="12549" max="12549" width="8" style="209" bestFit="1" customWidth="1"/>
    <col min="12550" max="12551" width="11.85546875" style="209" bestFit="1" customWidth="1"/>
    <col min="12552" max="12552" width="13" style="209" bestFit="1" customWidth="1"/>
    <col min="12553" max="12553" width="19.140625" style="209" bestFit="1" customWidth="1"/>
    <col min="12554" max="12558" width="8.7109375" style="209"/>
    <col min="12559" max="12559" width="15" style="209" bestFit="1" customWidth="1"/>
    <col min="12560" max="12801" width="8.7109375" style="209"/>
    <col min="12802" max="12802" width="7.140625" style="209" customWidth="1"/>
    <col min="12803" max="12803" width="20.5703125" style="209" bestFit="1" customWidth="1"/>
    <col min="12804" max="12804" width="10" style="209" bestFit="1" customWidth="1"/>
    <col min="12805" max="12805" width="8" style="209" bestFit="1" customWidth="1"/>
    <col min="12806" max="12807" width="11.85546875" style="209" bestFit="1" customWidth="1"/>
    <col min="12808" max="12808" width="13" style="209" bestFit="1" customWidth="1"/>
    <col min="12809" max="12809" width="19.140625" style="209" bestFit="1" customWidth="1"/>
    <col min="12810" max="12814" width="8.7109375" style="209"/>
    <col min="12815" max="12815" width="15" style="209" bestFit="1" customWidth="1"/>
    <col min="12816" max="13057" width="8.7109375" style="209"/>
    <col min="13058" max="13058" width="7.140625" style="209" customWidth="1"/>
    <col min="13059" max="13059" width="20.5703125" style="209" bestFit="1" customWidth="1"/>
    <col min="13060" max="13060" width="10" style="209" bestFit="1" customWidth="1"/>
    <col min="13061" max="13061" width="8" style="209" bestFit="1" customWidth="1"/>
    <col min="13062" max="13063" width="11.85546875" style="209" bestFit="1" customWidth="1"/>
    <col min="13064" max="13064" width="13" style="209" bestFit="1" customWidth="1"/>
    <col min="13065" max="13065" width="19.140625" style="209" bestFit="1" customWidth="1"/>
    <col min="13066" max="13070" width="8.7109375" style="209"/>
    <col min="13071" max="13071" width="15" style="209" bestFit="1" customWidth="1"/>
    <col min="13072" max="13313" width="8.7109375" style="209"/>
    <col min="13314" max="13314" width="7.140625" style="209" customWidth="1"/>
    <col min="13315" max="13315" width="20.5703125" style="209" bestFit="1" customWidth="1"/>
    <col min="13316" max="13316" width="10" style="209" bestFit="1" customWidth="1"/>
    <col min="13317" max="13317" width="8" style="209" bestFit="1" customWidth="1"/>
    <col min="13318" max="13319" width="11.85546875" style="209" bestFit="1" customWidth="1"/>
    <col min="13320" max="13320" width="13" style="209" bestFit="1" customWidth="1"/>
    <col min="13321" max="13321" width="19.140625" style="209" bestFit="1" customWidth="1"/>
    <col min="13322" max="13326" width="8.7109375" style="209"/>
    <col min="13327" max="13327" width="15" style="209" bestFit="1" customWidth="1"/>
    <col min="13328" max="13569" width="8.7109375" style="209"/>
    <col min="13570" max="13570" width="7.140625" style="209" customWidth="1"/>
    <col min="13571" max="13571" width="20.5703125" style="209" bestFit="1" customWidth="1"/>
    <col min="13572" max="13572" width="10" style="209" bestFit="1" customWidth="1"/>
    <col min="13573" max="13573" width="8" style="209" bestFit="1" customWidth="1"/>
    <col min="13574" max="13575" width="11.85546875" style="209" bestFit="1" customWidth="1"/>
    <col min="13576" max="13576" width="13" style="209" bestFit="1" customWidth="1"/>
    <col min="13577" max="13577" width="19.140625" style="209" bestFit="1" customWidth="1"/>
    <col min="13578" max="13582" width="8.7109375" style="209"/>
    <col min="13583" max="13583" width="15" style="209" bestFit="1" customWidth="1"/>
    <col min="13584" max="13825" width="8.7109375" style="209"/>
    <col min="13826" max="13826" width="7.140625" style="209" customWidth="1"/>
    <col min="13827" max="13827" width="20.5703125" style="209" bestFit="1" customWidth="1"/>
    <col min="13828" max="13828" width="10" style="209" bestFit="1" customWidth="1"/>
    <col min="13829" max="13829" width="8" style="209" bestFit="1" customWidth="1"/>
    <col min="13830" max="13831" width="11.85546875" style="209" bestFit="1" customWidth="1"/>
    <col min="13832" max="13832" width="13" style="209" bestFit="1" customWidth="1"/>
    <col min="13833" max="13833" width="19.140625" style="209" bestFit="1" customWidth="1"/>
    <col min="13834" max="13838" width="8.7109375" style="209"/>
    <col min="13839" max="13839" width="15" style="209" bestFit="1" customWidth="1"/>
    <col min="13840" max="14081" width="8.7109375" style="209"/>
    <col min="14082" max="14082" width="7.140625" style="209" customWidth="1"/>
    <col min="14083" max="14083" width="20.5703125" style="209" bestFit="1" customWidth="1"/>
    <col min="14084" max="14084" width="10" style="209" bestFit="1" customWidth="1"/>
    <col min="14085" max="14085" width="8" style="209" bestFit="1" customWidth="1"/>
    <col min="14086" max="14087" width="11.85546875" style="209" bestFit="1" customWidth="1"/>
    <col min="14088" max="14088" width="13" style="209" bestFit="1" customWidth="1"/>
    <col min="14089" max="14089" width="19.140625" style="209" bestFit="1" customWidth="1"/>
    <col min="14090" max="14094" width="8.7109375" style="209"/>
    <col min="14095" max="14095" width="15" style="209" bestFit="1" customWidth="1"/>
    <col min="14096" max="14337" width="8.7109375" style="209"/>
    <col min="14338" max="14338" width="7.140625" style="209" customWidth="1"/>
    <col min="14339" max="14339" width="20.5703125" style="209" bestFit="1" customWidth="1"/>
    <col min="14340" max="14340" width="10" style="209" bestFit="1" customWidth="1"/>
    <col min="14341" max="14341" width="8" style="209" bestFit="1" customWidth="1"/>
    <col min="14342" max="14343" width="11.85546875" style="209" bestFit="1" customWidth="1"/>
    <col min="14344" max="14344" width="13" style="209" bestFit="1" customWidth="1"/>
    <col min="14345" max="14345" width="19.140625" style="209" bestFit="1" customWidth="1"/>
    <col min="14346" max="14350" width="8.7109375" style="209"/>
    <col min="14351" max="14351" width="15" style="209" bestFit="1" customWidth="1"/>
    <col min="14352" max="14593" width="8.7109375" style="209"/>
    <col min="14594" max="14594" width="7.140625" style="209" customWidth="1"/>
    <col min="14595" max="14595" width="20.5703125" style="209" bestFit="1" customWidth="1"/>
    <col min="14596" max="14596" width="10" style="209" bestFit="1" customWidth="1"/>
    <col min="14597" max="14597" width="8" style="209" bestFit="1" customWidth="1"/>
    <col min="14598" max="14599" width="11.85546875" style="209" bestFit="1" customWidth="1"/>
    <col min="14600" max="14600" width="13" style="209" bestFit="1" customWidth="1"/>
    <col min="14601" max="14601" width="19.140625" style="209" bestFit="1" customWidth="1"/>
    <col min="14602" max="14606" width="8.7109375" style="209"/>
    <col min="14607" max="14607" width="15" style="209" bestFit="1" customWidth="1"/>
    <col min="14608" max="14849" width="8.7109375" style="209"/>
    <col min="14850" max="14850" width="7.140625" style="209" customWidth="1"/>
    <col min="14851" max="14851" width="20.5703125" style="209" bestFit="1" customWidth="1"/>
    <col min="14852" max="14852" width="10" style="209" bestFit="1" customWidth="1"/>
    <col min="14853" max="14853" width="8" style="209" bestFit="1" customWidth="1"/>
    <col min="14854" max="14855" width="11.85546875" style="209" bestFit="1" customWidth="1"/>
    <col min="14856" max="14856" width="13" style="209" bestFit="1" customWidth="1"/>
    <col min="14857" max="14857" width="19.140625" style="209" bestFit="1" customWidth="1"/>
    <col min="14858" max="14862" width="8.7109375" style="209"/>
    <col min="14863" max="14863" width="15" style="209" bestFit="1" customWidth="1"/>
    <col min="14864" max="15105" width="8.7109375" style="209"/>
    <col min="15106" max="15106" width="7.140625" style="209" customWidth="1"/>
    <col min="15107" max="15107" width="20.5703125" style="209" bestFit="1" customWidth="1"/>
    <col min="15108" max="15108" width="10" style="209" bestFit="1" customWidth="1"/>
    <col min="15109" max="15109" width="8" style="209" bestFit="1" customWidth="1"/>
    <col min="15110" max="15111" width="11.85546875" style="209" bestFit="1" customWidth="1"/>
    <col min="15112" max="15112" width="13" style="209" bestFit="1" customWidth="1"/>
    <col min="15113" max="15113" width="19.140625" style="209" bestFit="1" customWidth="1"/>
    <col min="15114" max="15118" width="8.7109375" style="209"/>
    <col min="15119" max="15119" width="15" style="209" bestFit="1" customWidth="1"/>
    <col min="15120" max="15361" width="8.7109375" style="209"/>
    <col min="15362" max="15362" width="7.140625" style="209" customWidth="1"/>
    <col min="15363" max="15363" width="20.5703125" style="209" bestFit="1" customWidth="1"/>
    <col min="15364" max="15364" width="10" style="209" bestFit="1" customWidth="1"/>
    <col min="15365" max="15365" width="8" style="209" bestFit="1" customWidth="1"/>
    <col min="15366" max="15367" width="11.85546875" style="209" bestFit="1" customWidth="1"/>
    <col min="15368" max="15368" width="13" style="209" bestFit="1" customWidth="1"/>
    <col min="15369" max="15369" width="19.140625" style="209" bestFit="1" customWidth="1"/>
    <col min="15370" max="15374" width="8.7109375" style="209"/>
    <col min="15375" max="15375" width="15" style="209" bestFit="1" customWidth="1"/>
    <col min="15376" max="15617" width="8.7109375" style="209"/>
    <col min="15618" max="15618" width="7.140625" style="209" customWidth="1"/>
    <col min="15619" max="15619" width="20.5703125" style="209" bestFit="1" customWidth="1"/>
    <col min="15620" max="15620" width="10" style="209" bestFit="1" customWidth="1"/>
    <col min="15621" max="15621" width="8" style="209" bestFit="1" customWidth="1"/>
    <col min="15622" max="15623" width="11.85546875" style="209" bestFit="1" customWidth="1"/>
    <col min="15624" max="15624" width="13" style="209" bestFit="1" customWidth="1"/>
    <col min="15625" max="15625" width="19.140625" style="209" bestFit="1" customWidth="1"/>
    <col min="15626" max="15630" width="8.7109375" style="209"/>
    <col min="15631" max="15631" width="15" style="209" bestFit="1" customWidth="1"/>
    <col min="15632" max="15873" width="8.7109375" style="209"/>
    <col min="15874" max="15874" width="7.140625" style="209" customWidth="1"/>
    <col min="15875" max="15875" width="20.5703125" style="209" bestFit="1" customWidth="1"/>
    <col min="15876" max="15876" width="10" style="209" bestFit="1" customWidth="1"/>
    <col min="15877" max="15877" width="8" style="209" bestFit="1" customWidth="1"/>
    <col min="15878" max="15879" width="11.85546875" style="209" bestFit="1" customWidth="1"/>
    <col min="15880" max="15880" width="13" style="209" bestFit="1" customWidth="1"/>
    <col min="15881" max="15881" width="19.140625" style="209" bestFit="1" customWidth="1"/>
    <col min="15882" max="15886" width="8.7109375" style="209"/>
    <col min="15887" max="15887" width="15" style="209" bestFit="1" customWidth="1"/>
    <col min="15888" max="16129" width="8.7109375" style="209"/>
    <col min="16130" max="16130" width="7.140625" style="209" customWidth="1"/>
    <col min="16131" max="16131" width="20.5703125" style="209" bestFit="1" customWidth="1"/>
    <col min="16132" max="16132" width="10" style="209" bestFit="1" customWidth="1"/>
    <col min="16133" max="16133" width="8" style="209" bestFit="1" customWidth="1"/>
    <col min="16134" max="16135" width="11.85546875" style="209" bestFit="1" customWidth="1"/>
    <col min="16136" max="16136" width="13" style="209" bestFit="1" customWidth="1"/>
    <col min="16137" max="16137" width="19.140625" style="209" bestFit="1" customWidth="1"/>
    <col min="16138" max="16142" width="8.7109375" style="209"/>
    <col min="16143" max="16143" width="15" style="209" bestFit="1" customWidth="1"/>
    <col min="16144" max="16384" width="8.7109375" style="209"/>
  </cols>
  <sheetData>
    <row r="5" spans="2:14" ht="15" thickBot="1" x14ac:dyDescent="0.25"/>
    <row r="6" spans="2:14" ht="15.75" thickTop="1" thickBot="1" x14ac:dyDescent="0.25">
      <c r="I6" s="213" t="s">
        <v>419</v>
      </c>
    </row>
    <row r="7" spans="2:14" ht="17.25" customHeight="1" thickTop="1" x14ac:dyDescent="0.2">
      <c r="B7" s="276" t="s">
        <v>416</v>
      </c>
      <c r="C7" s="276"/>
      <c r="D7" s="276"/>
      <c r="E7" s="276"/>
      <c r="F7" s="276"/>
      <c r="G7" s="276"/>
      <c r="H7" s="276"/>
      <c r="I7" s="276"/>
      <c r="J7" s="210"/>
      <c r="K7" s="210"/>
      <c r="L7" s="210"/>
      <c r="M7" s="210"/>
      <c r="N7" s="211"/>
    </row>
    <row r="8" spans="2:14" ht="17.25" customHeight="1" x14ac:dyDescent="0.2">
      <c r="B8" s="276" t="s">
        <v>417</v>
      </c>
      <c r="C8" s="276"/>
      <c r="D8" s="276"/>
      <c r="E8" s="276"/>
      <c r="F8" s="276"/>
      <c r="G8" s="276"/>
      <c r="H8" s="276"/>
      <c r="I8" s="276"/>
      <c r="J8" s="210"/>
      <c r="K8" s="210"/>
      <c r="L8" s="210"/>
      <c r="M8" s="210"/>
      <c r="N8" s="210"/>
    </row>
    <row r="9" spans="2:14" x14ac:dyDescent="0.2">
      <c r="B9" s="277"/>
      <c r="C9" s="277"/>
      <c r="D9" s="277"/>
      <c r="E9" s="277"/>
      <c r="F9" s="277"/>
      <c r="G9" s="277"/>
      <c r="H9" s="277"/>
      <c r="I9" s="277"/>
      <c r="J9" s="210"/>
      <c r="K9" s="210"/>
      <c r="L9" s="210"/>
      <c r="M9" s="210"/>
      <c r="N9" s="210"/>
    </row>
    <row r="10" spans="2:14" ht="18" customHeight="1" x14ac:dyDescent="0.2">
      <c r="B10" s="278" t="s">
        <v>418</v>
      </c>
      <c r="C10" s="278"/>
      <c r="D10" s="278"/>
    </row>
    <row r="11" spans="2:14" ht="18" customHeight="1" x14ac:dyDescent="0.2">
      <c r="B11" s="278" t="s">
        <v>420</v>
      </c>
      <c r="C11" s="278"/>
      <c r="D11" s="278"/>
    </row>
    <row r="12" spans="2:14" ht="28.5" x14ac:dyDescent="0.2">
      <c r="B12" s="271" t="s">
        <v>421</v>
      </c>
      <c r="C12" s="271" t="s">
        <v>422</v>
      </c>
      <c r="D12" s="221" t="s">
        <v>423</v>
      </c>
      <c r="E12" s="221" t="s">
        <v>423</v>
      </c>
      <c r="F12" s="273" t="s">
        <v>424</v>
      </c>
      <c r="G12" s="274"/>
      <c r="H12" s="275"/>
      <c r="I12" s="271" t="s">
        <v>425</v>
      </c>
    </row>
    <row r="13" spans="2:14" ht="28.5" x14ac:dyDescent="0.2">
      <c r="B13" s="272"/>
      <c r="C13" s="272"/>
      <c r="D13" s="222" t="s">
        <v>426</v>
      </c>
      <c r="E13" s="222" t="s">
        <v>2</v>
      </c>
      <c r="F13" s="223" t="s">
        <v>427</v>
      </c>
      <c r="G13" s="223" t="s">
        <v>428</v>
      </c>
      <c r="H13" s="223" t="s">
        <v>429</v>
      </c>
      <c r="I13" s="272"/>
    </row>
    <row r="14" spans="2:14" s="214" customFormat="1" ht="35.25" customHeight="1" x14ac:dyDescent="0.25">
      <c r="B14" s="224">
        <v>1</v>
      </c>
      <c r="C14" s="225" t="s">
        <v>430</v>
      </c>
      <c r="D14" s="224">
        <v>10</v>
      </c>
      <c r="E14" s="224">
        <v>39</v>
      </c>
      <c r="F14" s="223">
        <v>8335</v>
      </c>
      <c r="G14" s="223">
        <v>8044</v>
      </c>
      <c r="H14" s="223">
        <v>16379</v>
      </c>
      <c r="I14" s="224"/>
    </row>
    <row r="15" spans="2:14" s="214" customFormat="1" ht="35.25" customHeight="1" x14ac:dyDescent="0.25">
      <c r="B15" s="224">
        <v>2</v>
      </c>
      <c r="C15" s="225" t="s">
        <v>16</v>
      </c>
      <c r="D15" s="224">
        <v>18</v>
      </c>
      <c r="E15" s="224">
        <v>55</v>
      </c>
      <c r="F15" s="223">
        <v>10935</v>
      </c>
      <c r="G15" s="223">
        <v>11004</v>
      </c>
      <c r="H15" s="223">
        <v>21939</v>
      </c>
      <c r="I15" s="224"/>
      <c r="L15" s="215"/>
    </row>
    <row r="16" spans="2:14" s="214" customFormat="1" ht="35.25" customHeight="1" x14ac:dyDescent="0.25">
      <c r="B16" s="224">
        <v>3</v>
      </c>
      <c r="C16" s="225" t="s">
        <v>118</v>
      </c>
      <c r="D16" s="224">
        <v>7</v>
      </c>
      <c r="E16" s="224">
        <v>19</v>
      </c>
      <c r="F16" s="223">
        <v>4089</v>
      </c>
      <c r="G16" s="223">
        <v>4138</v>
      </c>
      <c r="H16" s="223">
        <v>8227</v>
      </c>
      <c r="I16" s="224"/>
    </row>
    <row r="17" spans="2:9" s="214" customFormat="1" ht="35.25" customHeight="1" x14ac:dyDescent="0.25">
      <c r="B17" s="224">
        <v>4</v>
      </c>
      <c r="C17" s="225" t="s">
        <v>39</v>
      </c>
      <c r="D17" s="224">
        <v>15</v>
      </c>
      <c r="E17" s="224">
        <v>57</v>
      </c>
      <c r="F17" s="223">
        <v>12680</v>
      </c>
      <c r="G17" s="223">
        <v>12387</v>
      </c>
      <c r="H17" s="223">
        <v>25067</v>
      </c>
      <c r="I17" s="224"/>
    </row>
    <row r="18" spans="2:9" s="214" customFormat="1" ht="35.25" customHeight="1" x14ac:dyDescent="0.25">
      <c r="B18" s="224">
        <v>5</v>
      </c>
      <c r="C18" s="225" t="s">
        <v>53</v>
      </c>
      <c r="D18" s="224">
        <v>11</v>
      </c>
      <c r="E18" s="224">
        <v>39</v>
      </c>
      <c r="F18" s="223">
        <v>7670</v>
      </c>
      <c r="G18" s="223">
        <v>7533</v>
      </c>
      <c r="H18" s="223">
        <v>15203</v>
      </c>
      <c r="I18" s="224"/>
    </row>
    <row r="19" spans="2:9" s="214" customFormat="1" ht="35.25" customHeight="1" x14ac:dyDescent="0.25">
      <c r="B19" s="224">
        <v>6</v>
      </c>
      <c r="C19" s="225" t="s">
        <v>65</v>
      </c>
      <c r="D19" s="224">
        <v>5</v>
      </c>
      <c r="E19" s="224">
        <v>29</v>
      </c>
      <c r="F19" s="223">
        <v>7314</v>
      </c>
      <c r="G19" s="223">
        <v>6620</v>
      </c>
      <c r="H19" s="223">
        <v>13934</v>
      </c>
      <c r="I19" s="224"/>
    </row>
    <row r="20" spans="2:9" s="214" customFormat="1" ht="35.25" customHeight="1" x14ac:dyDescent="0.25">
      <c r="B20" s="224">
        <v>7</v>
      </c>
      <c r="C20" s="225" t="s">
        <v>70</v>
      </c>
      <c r="D20" s="224">
        <v>13</v>
      </c>
      <c r="E20" s="224">
        <v>35</v>
      </c>
      <c r="F20" s="223">
        <v>8517</v>
      </c>
      <c r="G20" s="223">
        <v>8305</v>
      </c>
      <c r="H20" s="223">
        <v>16822</v>
      </c>
      <c r="I20" s="224"/>
    </row>
    <row r="21" spans="2:9" s="214" customFormat="1" ht="35.25" customHeight="1" x14ac:dyDescent="0.25">
      <c r="B21" s="224">
        <v>8</v>
      </c>
      <c r="C21" s="225" t="s">
        <v>148</v>
      </c>
      <c r="D21" s="224">
        <v>8</v>
      </c>
      <c r="E21" s="224">
        <v>21</v>
      </c>
      <c r="F21" s="223">
        <v>4563</v>
      </c>
      <c r="G21" s="223">
        <v>4516</v>
      </c>
      <c r="H21" s="223">
        <v>9079</v>
      </c>
      <c r="I21" s="224"/>
    </row>
    <row r="22" spans="2:9" s="214" customFormat="1" ht="35.25" customHeight="1" x14ac:dyDescent="0.25">
      <c r="B22" s="224">
        <v>9</v>
      </c>
      <c r="C22" s="225" t="s">
        <v>149</v>
      </c>
      <c r="D22" s="224">
        <v>18</v>
      </c>
      <c r="E22" s="224">
        <v>53</v>
      </c>
      <c r="F22" s="223">
        <v>12944</v>
      </c>
      <c r="G22" s="223">
        <v>11661</v>
      </c>
      <c r="H22" s="223">
        <v>24605</v>
      </c>
      <c r="I22" s="224"/>
    </row>
    <row r="23" spans="2:9" s="214" customFormat="1" ht="35.25" customHeight="1" x14ac:dyDescent="0.25">
      <c r="B23" s="224">
        <v>10</v>
      </c>
      <c r="C23" s="225" t="s">
        <v>108</v>
      </c>
      <c r="D23" s="224">
        <v>6</v>
      </c>
      <c r="E23" s="224">
        <v>34</v>
      </c>
      <c r="F23" s="223">
        <v>6866</v>
      </c>
      <c r="G23" s="223">
        <v>6169</v>
      </c>
      <c r="H23" s="223">
        <v>13035</v>
      </c>
      <c r="I23" s="224"/>
    </row>
    <row r="24" spans="2:9" s="214" customFormat="1" ht="35.25" customHeight="1" x14ac:dyDescent="0.25">
      <c r="B24" s="224">
        <v>11</v>
      </c>
      <c r="C24" s="225" t="s">
        <v>114</v>
      </c>
      <c r="D24" s="224">
        <v>16</v>
      </c>
      <c r="E24" s="224">
        <v>57</v>
      </c>
      <c r="F24" s="223">
        <v>10232</v>
      </c>
      <c r="G24" s="223">
        <v>10403</v>
      </c>
      <c r="H24" s="223">
        <v>20635</v>
      </c>
      <c r="I24" s="224"/>
    </row>
    <row r="25" spans="2:9" s="214" customFormat="1" ht="35.25" customHeight="1" x14ac:dyDescent="0.25">
      <c r="B25" s="266" t="s">
        <v>429</v>
      </c>
      <c r="C25" s="267"/>
      <c r="D25" s="224">
        <f>SUM(D14:D24)</f>
        <v>127</v>
      </c>
      <c r="E25" s="224">
        <f>SUM(E14:E24)</f>
        <v>438</v>
      </c>
      <c r="F25" s="223">
        <v>94145</v>
      </c>
      <c r="G25" s="223">
        <v>90780</v>
      </c>
      <c r="H25" s="223">
        <v>184925</v>
      </c>
      <c r="I25" s="224"/>
    </row>
    <row r="26" spans="2:9" s="214" customFormat="1" ht="13.5" customHeight="1" x14ac:dyDescent="0.25">
      <c r="B26" s="218"/>
      <c r="C26" s="218"/>
      <c r="D26" s="219"/>
      <c r="E26" s="219"/>
      <c r="F26" s="220"/>
      <c r="G26" s="220"/>
      <c r="H26" s="220"/>
      <c r="I26" s="219"/>
    </row>
    <row r="28" spans="2:9" x14ac:dyDescent="0.2">
      <c r="G28" s="269" t="s">
        <v>431</v>
      </c>
      <c r="H28" s="269"/>
      <c r="I28" s="269"/>
    </row>
    <row r="29" spans="2:9" x14ac:dyDescent="0.2">
      <c r="G29" s="269" t="s">
        <v>433</v>
      </c>
      <c r="H29" s="269"/>
      <c r="I29" s="269"/>
    </row>
    <row r="30" spans="2:9" x14ac:dyDescent="0.2">
      <c r="C30" s="268"/>
      <c r="D30" s="268"/>
      <c r="E30" s="268"/>
    </row>
    <row r="31" spans="2:9" x14ac:dyDescent="0.2">
      <c r="G31" s="269" t="s">
        <v>414</v>
      </c>
      <c r="H31" s="269"/>
      <c r="I31" s="269"/>
    </row>
    <row r="34" spans="2:11" ht="15" x14ac:dyDescent="0.2">
      <c r="B34" s="265"/>
      <c r="C34" s="265"/>
      <c r="D34" s="265"/>
      <c r="E34" s="265"/>
      <c r="F34" s="265"/>
      <c r="G34" s="265"/>
      <c r="H34" s="265"/>
      <c r="I34" s="265"/>
    </row>
    <row r="35" spans="2:11" x14ac:dyDescent="0.2">
      <c r="B35" s="216"/>
      <c r="C35" s="216"/>
      <c r="D35" s="216"/>
      <c r="E35" s="217"/>
      <c r="F35" s="217"/>
      <c r="G35" s="270" t="s">
        <v>432</v>
      </c>
      <c r="H35" s="270"/>
      <c r="I35" s="270"/>
    </row>
    <row r="36" spans="2:11" ht="15" x14ac:dyDescent="0.2">
      <c r="B36" s="265"/>
      <c r="C36" s="265"/>
      <c r="D36" s="265"/>
      <c r="E36" s="265"/>
      <c r="F36" s="265"/>
      <c r="G36" s="265"/>
      <c r="H36" s="265"/>
      <c r="I36" s="265"/>
      <c r="J36" s="216"/>
      <c r="K36" s="216"/>
    </row>
    <row r="37" spans="2:11" ht="15" x14ac:dyDescent="0.2">
      <c r="B37" s="265"/>
      <c r="C37" s="265"/>
      <c r="D37" s="265"/>
      <c r="E37" s="265"/>
      <c r="F37" s="265"/>
      <c r="G37" s="265"/>
      <c r="H37" s="265"/>
      <c r="I37" s="265"/>
    </row>
    <row r="38" spans="2:11" ht="15" x14ac:dyDescent="0.2">
      <c r="B38" s="265"/>
      <c r="C38" s="265"/>
      <c r="D38" s="265"/>
      <c r="E38" s="265"/>
      <c r="F38" s="265"/>
      <c r="G38" s="265"/>
      <c r="H38" s="265"/>
      <c r="I38" s="265"/>
    </row>
  </sheetData>
  <mergeCells count="19">
    <mergeCell ref="B7:I7"/>
    <mergeCell ref="B8:I8"/>
    <mergeCell ref="B9:I9"/>
    <mergeCell ref="B10:D10"/>
    <mergeCell ref="B11:D11"/>
    <mergeCell ref="B12:B13"/>
    <mergeCell ref="C12:C13"/>
    <mergeCell ref="F12:H12"/>
    <mergeCell ref="I12:I13"/>
    <mergeCell ref="B36:I36"/>
    <mergeCell ref="G28:I28"/>
    <mergeCell ref="G29:I29"/>
    <mergeCell ref="B37:I37"/>
    <mergeCell ref="B38:I38"/>
    <mergeCell ref="B25:C25"/>
    <mergeCell ref="C30:E30"/>
    <mergeCell ref="G31:I31"/>
    <mergeCell ref="B34:I34"/>
    <mergeCell ref="G35:I35"/>
  </mergeCells>
  <pageMargins left="1.299212598425197" right="0.70866141732283472" top="0.94488188976377963" bottom="0.74803149606299213" header="0.31496062992125984" footer="0.31496062992125984"/>
  <pageSetup paperSize="5" scale="8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view="pageBreakPreview" zoomScale="80" zoomScaleNormal="100" zoomScaleSheetLayoutView="80" workbookViewId="0">
      <selection activeCell="G119" sqref="G119"/>
    </sheetView>
  </sheetViews>
  <sheetFormatPr defaultRowHeight="15" x14ac:dyDescent="0.25"/>
  <cols>
    <col min="1" max="1" width="7.42578125" customWidth="1"/>
    <col min="2" max="2" width="22.7109375" bestFit="1" customWidth="1"/>
    <col min="3" max="3" width="7.5703125" style="128" customWidth="1"/>
    <col min="4" max="4" width="12.5703125" customWidth="1"/>
    <col min="5" max="5" width="14.5703125" customWidth="1"/>
    <col min="6" max="6" width="14.7109375" customWidth="1"/>
    <col min="7" max="7" width="10.5703125" bestFit="1" customWidth="1"/>
  </cols>
  <sheetData>
    <row r="1" spans="1:7" x14ac:dyDescent="0.25">
      <c r="A1" s="250" t="s">
        <v>409</v>
      </c>
      <c r="B1" s="250"/>
      <c r="C1" s="250"/>
      <c r="D1" s="250"/>
      <c r="E1" s="250"/>
      <c r="F1" s="250"/>
    </row>
    <row r="2" spans="1:7" x14ac:dyDescent="0.25">
      <c r="A2" s="248" t="s">
        <v>132</v>
      </c>
      <c r="B2" s="248"/>
      <c r="C2" s="248"/>
      <c r="D2" s="248"/>
      <c r="E2" s="248"/>
      <c r="F2" s="248"/>
    </row>
    <row r="3" spans="1:7" x14ac:dyDescent="0.25">
      <c r="A3" s="251" t="s">
        <v>131</v>
      </c>
      <c r="B3" s="251"/>
      <c r="C3" s="251"/>
      <c r="D3" s="251"/>
      <c r="E3" s="251"/>
      <c r="F3" s="251"/>
    </row>
    <row r="4" spans="1:7" s="64" customFormat="1" x14ac:dyDescent="0.25">
      <c r="A4" s="52"/>
      <c r="B4" s="52"/>
      <c r="C4" s="185"/>
      <c r="D4" s="52"/>
      <c r="E4" s="52"/>
      <c r="F4" s="52"/>
    </row>
    <row r="5" spans="1:7" ht="21" customHeight="1" thickBot="1" x14ac:dyDescent="0.3">
      <c r="A5" s="36" t="s">
        <v>143</v>
      </c>
      <c r="B5" s="36" t="s">
        <v>1</v>
      </c>
      <c r="C5" s="67" t="s">
        <v>2</v>
      </c>
      <c r="D5" s="36" t="s">
        <v>3</v>
      </c>
      <c r="E5" s="36" t="s">
        <v>4</v>
      </c>
      <c r="F5" s="36" t="s">
        <v>410</v>
      </c>
    </row>
    <row r="6" spans="1:7" ht="16.5" thickTop="1" thickBot="1" x14ac:dyDescent="0.3">
      <c r="A6" s="252" t="s">
        <v>114</v>
      </c>
      <c r="B6" s="253"/>
      <c r="C6" s="197">
        <f>SUM(C8+C19+C24+C28+C34+C45+C50+C56+C61+C65+C69+C73+C78+C83+C88+C92)</f>
        <v>57</v>
      </c>
      <c r="D6" s="198">
        <f>SUM(D8+D19+D24+D28+D34+D45+D50+D56+D61+D65+D69+D73+D78+D83+D88+D92)</f>
        <v>10232</v>
      </c>
      <c r="E6" s="198">
        <f t="shared" ref="E6:F6" si="0">SUM(E8+E19+E24+E28+E34+E45+E50+E56+E61+E65+E69+E73+E78+E83+E88+E92)</f>
        <v>10403</v>
      </c>
      <c r="F6" s="198">
        <f t="shared" si="0"/>
        <v>20635</v>
      </c>
      <c r="G6" s="33"/>
    </row>
    <row r="7" spans="1:7" ht="15.75" thickTop="1" x14ac:dyDescent="0.25">
      <c r="A7" s="76"/>
      <c r="B7" s="75"/>
      <c r="C7" s="194"/>
      <c r="D7" s="199"/>
      <c r="E7" s="199"/>
      <c r="F7" s="200"/>
      <c r="G7" s="33"/>
    </row>
    <row r="8" spans="1:7" x14ac:dyDescent="0.25">
      <c r="A8" s="254">
        <v>1</v>
      </c>
      <c r="B8" s="254" t="s">
        <v>122</v>
      </c>
      <c r="C8" s="195">
        <v>9</v>
      </c>
      <c r="D8" s="201">
        <f>SUM(D9:D17)</f>
        <v>1726</v>
      </c>
      <c r="E8" s="201">
        <f t="shared" ref="E8" si="1">SUM(E9:E17)</f>
        <v>1910</v>
      </c>
      <c r="F8" s="201">
        <f>SUM(D8:E8)</f>
        <v>3636</v>
      </c>
      <c r="G8" s="33"/>
    </row>
    <row r="9" spans="1:7" ht="17.25" customHeight="1" x14ac:dyDescent="0.25">
      <c r="A9" s="245"/>
      <c r="B9" s="245"/>
      <c r="C9" s="126" t="s">
        <v>134</v>
      </c>
      <c r="D9" s="109">
        <v>290</v>
      </c>
      <c r="E9" s="109">
        <v>325</v>
      </c>
      <c r="F9" s="108" t="s">
        <v>311</v>
      </c>
    </row>
    <row r="10" spans="1:7" ht="17.25" customHeight="1" x14ac:dyDescent="0.25">
      <c r="A10" s="245"/>
      <c r="B10" s="245"/>
      <c r="C10" s="126" t="s">
        <v>135</v>
      </c>
      <c r="D10" s="111">
        <v>212</v>
      </c>
      <c r="E10" s="111">
        <v>253</v>
      </c>
      <c r="F10" s="109" t="s">
        <v>312</v>
      </c>
    </row>
    <row r="11" spans="1:7" ht="17.25" customHeight="1" x14ac:dyDescent="0.25">
      <c r="A11" s="245"/>
      <c r="B11" s="245"/>
      <c r="C11" s="126" t="s">
        <v>136</v>
      </c>
      <c r="D11" s="111">
        <v>296</v>
      </c>
      <c r="E11" s="111">
        <v>318</v>
      </c>
      <c r="F11" s="109" t="s">
        <v>313</v>
      </c>
    </row>
    <row r="12" spans="1:7" ht="17.25" customHeight="1" x14ac:dyDescent="0.25">
      <c r="A12" s="245"/>
      <c r="B12" s="245"/>
      <c r="C12" s="126" t="s">
        <v>137</v>
      </c>
      <c r="D12" s="111">
        <v>171</v>
      </c>
      <c r="E12" s="111">
        <v>171</v>
      </c>
      <c r="F12" s="109" t="s">
        <v>314</v>
      </c>
    </row>
    <row r="13" spans="1:7" ht="17.25" customHeight="1" x14ac:dyDescent="0.25">
      <c r="A13" s="245"/>
      <c r="B13" s="245"/>
      <c r="C13" s="167" t="s">
        <v>138</v>
      </c>
      <c r="D13" s="111">
        <v>246</v>
      </c>
      <c r="E13" s="111">
        <v>287</v>
      </c>
      <c r="F13" s="109" t="s">
        <v>288</v>
      </c>
    </row>
    <row r="14" spans="1:7" ht="17.25" customHeight="1" x14ac:dyDescent="0.25">
      <c r="A14" s="245"/>
      <c r="B14" s="245"/>
      <c r="C14" s="167" t="s">
        <v>139</v>
      </c>
      <c r="D14" s="111">
        <v>148</v>
      </c>
      <c r="E14" s="111">
        <v>167</v>
      </c>
      <c r="F14" s="109" t="s">
        <v>315</v>
      </c>
    </row>
    <row r="15" spans="1:7" ht="17.25" customHeight="1" x14ac:dyDescent="0.25">
      <c r="A15" s="245"/>
      <c r="B15" s="245"/>
      <c r="C15" s="172" t="s">
        <v>140</v>
      </c>
      <c r="D15" s="111">
        <v>112</v>
      </c>
      <c r="E15" s="111">
        <v>119</v>
      </c>
      <c r="F15" s="109" t="s">
        <v>316</v>
      </c>
    </row>
    <row r="16" spans="1:7" ht="17.25" customHeight="1" x14ac:dyDescent="0.25">
      <c r="A16" s="245"/>
      <c r="B16" s="245"/>
      <c r="C16" s="172" t="s">
        <v>141</v>
      </c>
      <c r="D16" s="111">
        <v>176</v>
      </c>
      <c r="E16" s="111">
        <v>204</v>
      </c>
      <c r="F16" s="109" t="s">
        <v>158</v>
      </c>
    </row>
    <row r="17" spans="1:6" ht="17.25" customHeight="1" x14ac:dyDescent="0.25">
      <c r="A17" s="246"/>
      <c r="B17" s="246"/>
      <c r="C17" s="172" t="s">
        <v>142</v>
      </c>
      <c r="D17" s="111">
        <v>75</v>
      </c>
      <c r="E17" s="111">
        <v>66</v>
      </c>
      <c r="F17" s="109" t="s">
        <v>317</v>
      </c>
    </row>
    <row r="18" spans="1:6" ht="17.25" customHeight="1" x14ac:dyDescent="0.25">
      <c r="A18" s="77"/>
      <c r="B18" s="54"/>
      <c r="C18" s="83"/>
      <c r="D18" s="111"/>
      <c r="E18" s="111"/>
      <c r="F18" s="109"/>
    </row>
    <row r="19" spans="1:6" ht="17.25" customHeight="1" x14ac:dyDescent="0.25">
      <c r="A19" s="234">
        <v>2</v>
      </c>
      <c r="B19" s="234" t="s">
        <v>129</v>
      </c>
      <c r="C19" s="127">
        <v>3</v>
      </c>
      <c r="D19" s="113">
        <f>SUM(D20:D22)</f>
        <v>502</v>
      </c>
      <c r="E19" s="113">
        <f t="shared" ref="E19" si="2">SUM(E20:E22)</f>
        <v>517</v>
      </c>
      <c r="F19" s="113">
        <f>SUM(D19:E19)</f>
        <v>1019</v>
      </c>
    </row>
    <row r="20" spans="1:6" x14ac:dyDescent="0.25">
      <c r="A20" s="232"/>
      <c r="B20" s="232"/>
      <c r="C20" s="126" t="s">
        <v>134</v>
      </c>
      <c r="D20" s="111">
        <v>165</v>
      </c>
      <c r="E20" s="111">
        <v>170</v>
      </c>
      <c r="F20" s="108" t="s">
        <v>318</v>
      </c>
    </row>
    <row r="21" spans="1:6" x14ac:dyDescent="0.25">
      <c r="A21" s="232"/>
      <c r="B21" s="232"/>
      <c r="C21" s="126" t="s">
        <v>135</v>
      </c>
      <c r="D21" s="111">
        <v>169</v>
      </c>
      <c r="E21" s="111">
        <v>184</v>
      </c>
      <c r="F21" s="109" t="s">
        <v>207</v>
      </c>
    </row>
    <row r="22" spans="1:6" x14ac:dyDescent="0.25">
      <c r="A22" s="233"/>
      <c r="B22" s="233"/>
      <c r="C22" s="126" t="s">
        <v>136</v>
      </c>
      <c r="D22" s="111">
        <v>168</v>
      </c>
      <c r="E22" s="111">
        <v>163</v>
      </c>
      <c r="F22" s="109" t="s">
        <v>193</v>
      </c>
    </row>
    <row r="23" spans="1:6" x14ac:dyDescent="0.25">
      <c r="A23" s="50"/>
      <c r="B23" s="48"/>
      <c r="C23" s="83"/>
      <c r="D23" s="111"/>
      <c r="E23" s="111"/>
      <c r="F23" s="109"/>
    </row>
    <row r="24" spans="1:6" x14ac:dyDescent="0.25">
      <c r="A24" s="234">
        <v>3</v>
      </c>
      <c r="B24" s="234" t="s">
        <v>124</v>
      </c>
      <c r="C24" s="127">
        <v>2</v>
      </c>
      <c r="D24" s="113">
        <f>SUM(D25:D26)</f>
        <v>452</v>
      </c>
      <c r="E24" s="113">
        <f t="shared" ref="E24" si="3">SUM(E25:E26)</f>
        <v>424</v>
      </c>
      <c r="F24" s="113">
        <f>SUM(D24:E24)</f>
        <v>876</v>
      </c>
    </row>
    <row r="25" spans="1:6" x14ac:dyDescent="0.25">
      <c r="A25" s="232"/>
      <c r="B25" s="232"/>
      <c r="C25" s="126" t="s">
        <v>134</v>
      </c>
      <c r="D25" s="111">
        <v>233</v>
      </c>
      <c r="E25" s="111">
        <v>206</v>
      </c>
      <c r="F25" s="108" t="s">
        <v>319</v>
      </c>
    </row>
    <row r="26" spans="1:6" x14ac:dyDescent="0.25">
      <c r="A26" s="233"/>
      <c r="B26" s="233"/>
      <c r="C26" s="126" t="s">
        <v>135</v>
      </c>
      <c r="D26" s="111">
        <v>219</v>
      </c>
      <c r="E26" s="111">
        <v>218</v>
      </c>
      <c r="F26" s="109" t="s">
        <v>320</v>
      </c>
    </row>
    <row r="27" spans="1:6" x14ac:dyDescent="0.25">
      <c r="A27" s="88"/>
      <c r="B27" s="50"/>
      <c r="C27" s="83"/>
      <c r="D27" s="111"/>
      <c r="E27" s="111"/>
      <c r="F27" s="109"/>
    </row>
    <row r="28" spans="1:6" x14ac:dyDescent="0.25">
      <c r="A28" s="234">
        <v>4</v>
      </c>
      <c r="B28" s="234" t="s">
        <v>117</v>
      </c>
      <c r="C28" s="127">
        <v>4</v>
      </c>
      <c r="D28" s="113">
        <f>SUM(D29:D32)</f>
        <v>773</v>
      </c>
      <c r="E28" s="113">
        <f t="shared" ref="E28:F28" si="4">SUM(E29:E32)</f>
        <v>727</v>
      </c>
      <c r="F28" s="113">
        <f t="shared" si="4"/>
        <v>1500</v>
      </c>
    </row>
    <row r="29" spans="1:6" x14ac:dyDescent="0.25">
      <c r="A29" s="232"/>
      <c r="B29" s="232"/>
      <c r="C29" s="126" t="s">
        <v>134</v>
      </c>
      <c r="D29" s="111">
        <v>208</v>
      </c>
      <c r="E29" s="111">
        <v>198</v>
      </c>
      <c r="F29" s="114">
        <f>SUM(D29:E29)</f>
        <v>406</v>
      </c>
    </row>
    <row r="30" spans="1:6" x14ac:dyDescent="0.25">
      <c r="A30" s="232"/>
      <c r="B30" s="232"/>
      <c r="C30" s="126" t="s">
        <v>135</v>
      </c>
      <c r="D30" s="111">
        <v>193</v>
      </c>
      <c r="E30" s="111">
        <v>172</v>
      </c>
      <c r="F30" s="114">
        <f t="shared" ref="F30:F32" si="5">SUM(D30:E30)</f>
        <v>365</v>
      </c>
    </row>
    <row r="31" spans="1:6" x14ac:dyDescent="0.25">
      <c r="A31" s="232"/>
      <c r="B31" s="232"/>
      <c r="C31" s="126" t="s">
        <v>136</v>
      </c>
      <c r="D31" s="111">
        <v>191</v>
      </c>
      <c r="E31" s="111">
        <v>177</v>
      </c>
      <c r="F31" s="114">
        <f t="shared" si="5"/>
        <v>368</v>
      </c>
    </row>
    <row r="32" spans="1:6" x14ac:dyDescent="0.25">
      <c r="A32" s="233"/>
      <c r="B32" s="233"/>
      <c r="C32" s="126" t="s">
        <v>137</v>
      </c>
      <c r="D32" s="111">
        <v>181</v>
      </c>
      <c r="E32" s="111">
        <v>180</v>
      </c>
      <c r="F32" s="114">
        <f t="shared" si="5"/>
        <v>361</v>
      </c>
    </row>
    <row r="33" spans="1:8" x14ac:dyDescent="0.25">
      <c r="A33" s="88"/>
      <c r="B33" s="49"/>
      <c r="C33" s="83"/>
      <c r="D33" s="111"/>
      <c r="E33" s="111"/>
      <c r="F33" s="109"/>
    </row>
    <row r="34" spans="1:8" x14ac:dyDescent="0.25">
      <c r="A34" s="234">
        <v>5</v>
      </c>
      <c r="B34" s="234" t="s">
        <v>116</v>
      </c>
      <c r="C34" s="127">
        <v>9</v>
      </c>
      <c r="D34" s="113">
        <f>SUM(D35:D43)</f>
        <v>2179</v>
      </c>
      <c r="E34" s="113">
        <f t="shared" ref="E34" si="6">SUM(E35:E43)</f>
        <v>2284</v>
      </c>
      <c r="F34" s="113">
        <f>SUM(D34:E34)</f>
        <v>4463</v>
      </c>
    </row>
    <row r="35" spans="1:8" x14ac:dyDescent="0.25">
      <c r="A35" s="232"/>
      <c r="B35" s="232"/>
      <c r="C35" s="126" t="s">
        <v>134</v>
      </c>
      <c r="D35" s="111">
        <v>334</v>
      </c>
      <c r="E35" s="111">
        <v>353</v>
      </c>
      <c r="F35" s="108" t="s">
        <v>321</v>
      </c>
      <c r="H35" s="40"/>
    </row>
    <row r="36" spans="1:8" x14ac:dyDescent="0.25">
      <c r="A36" s="232"/>
      <c r="B36" s="232"/>
      <c r="C36" s="126" t="s">
        <v>135</v>
      </c>
      <c r="D36" s="111">
        <v>275</v>
      </c>
      <c r="E36" s="111">
        <v>293</v>
      </c>
      <c r="F36" s="109" t="s">
        <v>277</v>
      </c>
    </row>
    <row r="37" spans="1:8" x14ac:dyDescent="0.25">
      <c r="A37" s="232"/>
      <c r="B37" s="232"/>
      <c r="C37" s="126" t="s">
        <v>136</v>
      </c>
      <c r="D37" s="111">
        <v>234</v>
      </c>
      <c r="E37" s="111">
        <v>257</v>
      </c>
      <c r="F37" s="109" t="s">
        <v>322</v>
      </c>
    </row>
    <row r="38" spans="1:8" x14ac:dyDescent="0.25">
      <c r="A38" s="232"/>
      <c r="B38" s="232"/>
      <c r="C38" s="126" t="s">
        <v>137</v>
      </c>
      <c r="D38" s="111">
        <v>170</v>
      </c>
      <c r="E38" s="111">
        <v>177</v>
      </c>
      <c r="F38" s="109" t="s">
        <v>323</v>
      </c>
    </row>
    <row r="39" spans="1:8" x14ac:dyDescent="0.25">
      <c r="A39" s="232"/>
      <c r="B39" s="232"/>
      <c r="C39" s="167" t="s">
        <v>138</v>
      </c>
      <c r="D39" s="111">
        <v>261</v>
      </c>
      <c r="E39" s="111">
        <v>270</v>
      </c>
      <c r="F39" s="109" t="s">
        <v>196</v>
      </c>
    </row>
    <row r="40" spans="1:8" x14ac:dyDescent="0.25">
      <c r="A40" s="232"/>
      <c r="B40" s="232"/>
      <c r="C40" s="167" t="s">
        <v>139</v>
      </c>
      <c r="D40" s="111">
        <v>188</v>
      </c>
      <c r="E40" s="111">
        <v>208</v>
      </c>
      <c r="F40" s="109" t="s">
        <v>324</v>
      </c>
    </row>
    <row r="41" spans="1:8" x14ac:dyDescent="0.25">
      <c r="A41" s="232"/>
      <c r="B41" s="232"/>
      <c r="C41" s="172" t="s">
        <v>140</v>
      </c>
      <c r="D41" s="111">
        <v>364</v>
      </c>
      <c r="E41" s="111">
        <v>358</v>
      </c>
      <c r="F41" s="109" t="s">
        <v>325</v>
      </c>
    </row>
    <row r="42" spans="1:8" x14ac:dyDescent="0.25">
      <c r="A42" s="232"/>
      <c r="B42" s="232"/>
      <c r="C42" s="172" t="s">
        <v>141</v>
      </c>
      <c r="D42" s="111">
        <v>279</v>
      </c>
      <c r="E42" s="111">
        <v>288</v>
      </c>
      <c r="F42" s="109" t="s">
        <v>169</v>
      </c>
    </row>
    <row r="43" spans="1:8" x14ac:dyDescent="0.25">
      <c r="A43" s="233"/>
      <c r="B43" s="233"/>
      <c r="C43" s="172" t="s">
        <v>142</v>
      </c>
      <c r="D43" s="111">
        <v>74</v>
      </c>
      <c r="E43" s="111">
        <v>80</v>
      </c>
      <c r="F43" s="109" t="s">
        <v>326</v>
      </c>
    </row>
    <row r="44" spans="1:8" x14ac:dyDescent="0.25">
      <c r="A44" s="87"/>
      <c r="B44" s="48"/>
      <c r="C44" s="83"/>
      <c r="D44" s="111"/>
      <c r="E44" s="111"/>
      <c r="F44" s="109"/>
    </row>
    <row r="45" spans="1:8" x14ac:dyDescent="0.25">
      <c r="A45" s="234">
        <v>6</v>
      </c>
      <c r="B45" s="234" t="s">
        <v>118</v>
      </c>
      <c r="C45" s="196">
        <v>3</v>
      </c>
      <c r="D45" s="113">
        <f>SUM(D46:D48)</f>
        <v>384</v>
      </c>
      <c r="E45" s="113">
        <f t="shared" ref="E45" si="7">SUM(E46:E48)</f>
        <v>382</v>
      </c>
      <c r="F45" s="113">
        <f>SUM(D45:E45)</f>
        <v>766</v>
      </c>
    </row>
    <row r="46" spans="1:8" x14ac:dyDescent="0.25">
      <c r="A46" s="232"/>
      <c r="B46" s="232"/>
      <c r="C46" s="126" t="s">
        <v>134</v>
      </c>
      <c r="D46" s="111">
        <v>159</v>
      </c>
      <c r="E46" s="111">
        <v>166</v>
      </c>
      <c r="F46" s="108" t="s">
        <v>198</v>
      </c>
    </row>
    <row r="47" spans="1:8" x14ac:dyDescent="0.25">
      <c r="A47" s="232"/>
      <c r="B47" s="232"/>
      <c r="C47" s="126" t="s">
        <v>135</v>
      </c>
      <c r="D47" s="111">
        <v>64</v>
      </c>
      <c r="E47" s="111">
        <v>57</v>
      </c>
      <c r="F47" s="109" t="s">
        <v>327</v>
      </c>
    </row>
    <row r="48" spans="1:8" x14ac:dyDescent="0.25">
      <c r="A48" s="233"/>
      <c r="B48" s="233"/>
      <c r="C48" s="126" t="s">
        <v>136</v>
      </c>
      <c r="D48" s="111">
        <v>161</v>
      </c>
      <c r="E48" s="111">
        <v>159</v>
      </c>
      <c r="F48" s="109" t="s">
        <v>201</v>
      </c>
    </row>
    <row r="49" spans="1:6" x14ac:dyDescent="0.25">
      <c r="A49" s="88"/>
      <c r="B49" s="48"/>
      <c r="C49" s="83"/>
      <c r="D49" s="111"/>
      <c r="E49" s="111"/>
      <c r="F49" s="109"/>
    </row>
    <row r="50" spans="1:6" x14ac:dyDescent="0.25">
      <c r="A50" s="234">
        <v>7</v>
      </c>
      <c r="B50" s="234" t="s">
        <v>121</v>
      </c>
      <c r="C50" s="196">
        <v>4</v>
      </c>
      <c r="D50" s="113">
        <f>SUM(D51:D54)</f>
        <v>873</v>
      </c>
      <c r="E50" s="113">
        <f t="shared" ref="E50" si="8">SUM(E51:E54)</f>
        <v>859</v>
      </c>
      <c r="F50" s="113">
        <f>SUM(D50:E50)</f>
        <v>1732</v>
      </c>
    </row>
    <row r="51" spans="1:6" x14ac:dyDescent="0.25">
      <c r="A51" s="232"/>
      <c r="B51" s="232"/>
      <c r="C51" s="126" t="s">
        <v>134</v>
      </c>
      <c r="D51" s="111">
        <v>220</v>
      </c>
      <c r="E51" s="111">
        <v>200</v>
      </c>
      <c r="F51" s="108" t="s">
        <v>246</v>
      </c>
    </row>
    <row r="52" spans="1:6" x14ac:dyDescent="0.25">
      <c r="A52" s="232"/>
      <c r="B52" s="232"/>
      <c r="C52" s="126" t="s">
        <v>135</v>
      </c>
      <c r="D52" s="111">
        <v>150</v>
      </c>
      <c r="E52" s="111">
        <v>167</v>
      </c>
      <c r="F52" s="109" t="s">
        <v>250</v>
      </c>
    </row>
    <row r="53" spans="1:6" x14ac:dyDescent="0.25">
      <c r="A53" s="232"/>
      <c r="B53" s="232"/>
      <c r="C53" s="126" t="s">
        <v>136</v>
      </c>
      <c r="D53" s="111">
        <v>285</v>
      </c>
      <c r="E53" s="111">
        <v>275</v>
      </c>
      <c r="F53" s="109" t="s">
        <v>328</v>
      </c>
    </row>
    <row r="54" spans="1:6" x14ac:dyDescent="0.25">
      <c r="A54" s="233"/>
      <c r="B54" s="233"/>
      <c r="C54" s="126" t="s">
        <v>137</v>
      </c>
      <c r="D54" s="111">
        <v>218</v>
      </c>
      <c r="E54" s="111">
        <v>217</v>
      </c>
      <c r="F54" s="109" t="s">
        <v>329</v>
      </c>
    </row>
    <row r="55" spans="1:6" x14ac:dyDescent="0.25">
      <c r="A55" s="88"/>
      <c r="B55" s="48"/>
      <c r="C55" s="83"/>
      <c r="D55" s="111"/>
      <c r="E55" s="111"/>
      <c r="F55" s="109"/>
    </row>
    <row r="56" spans="1:6" x14ac:dyDescent="0.25">
      <c r="A56" s="234">
        <v>8</v>
      </c>
      <c r="B56" s="234" t="s">
        <v>119</v>
      </c>
      <c r="C56" s="196">
        <v>3</v>
      </c>
      <c r="D56" s="113">
        <f>SUM(D57:D59)</f>
        <v>468</v>
      </c>
      <c r="E56" s="113">
        <f t="shared" ref="E56" si="9">SUM(E57:E59)</f>
        <v>489</v>
      </c>
      <c r="F56" s="113">
        <f>SUM(D56:E56)</f>
        <v>957</v>
      </c>
    </row>
    <row r="57" spans="1:6" x14ac:dyDescent="0.25">
      <c r="A57" s="232"/>
      <c r="B57" s="232"/>
      <c r="C57" s="126" t="s">
        <v>134</v>
      </c>
      <c r="D57" s="111">
        <v>155</v>
      </c>
      <c r="E57" s="111">
        <v>169</v>
      </c>
      <c r="F57" s="108" t="s">
        <v>330</v>
      </c>
    </row>
    <row r="58" spans="1:6" x14ac:dyDescent="0.25">
      <c r="A58" s="232"/>
      <c r="B58" s="232"/>
      <c r="C58" s="126" t="s">
        <v>135</v>
      </c>
      <c r="D58" s="111">
        <v>164</v>
      </c>
      <c r="E58" s="111">
        <v>160</v>
      </c>
      <c r="F58" s="109" t="s">
        <v>330</v>
      </c>
    </row>
    <row r="59" spans="1:6" x14ac:dyDescent="0.25">
      <c r="A59" s="233"/>
      <c r="B59" s="233"/>
      <c r="C59" s="126" t="s">
        <v>136</v>
      </c>
      <c r="D59" s="111">
        <v>149</v>
      </c>
      <c r="E59" s="111">
        <v>160</v>
      </c>
      <c r="F59" s="109" t="s">
        <v>331</v>
      </c>
    </row>
    <row r="60" spans="1:6" x14ac:dyDescent="0.25">
      <c r="A60" s="88"/>
      <c r="B60" s="48"/>
      <c r="C60" s="83"/>
      <c r="D60" s="111"/>
      <c r="E60" s="111"/>
      <c r="F60" s="109"/>
    </row>
    <row r="61" spans="1:6" x14ac:dyDescent="0.25">
      <c r="A61" s="234">
        <v>9</v>
      </c>
      <c r="B61" s="234" t="s">
        <v>115</v>
      </c>
      <c r="C61" s="196">
        <v>2</v>
      </c>
      <c r="D61" s="113">
        <f>SUM(D62:D63)</f>
        <v>249</v>
      </c>
      <c r="E61" s="113">
        <f t="shared" ref="E61" si="10">SUM(E62:E63)</f>
        <v>220</v>
      </c>
      <c r="F61" s="113">
        <f>SUM(D61:E61)</f>
        <v>469</v>
      </c>
    </row>
    <row r="62" spans="1:6" x14ac:dyDescent="0.25">
      <c r="A62" s="232"/>
      <c r="B62" s="232"/>
      <c r="C62" s="126" t="s">
        <v>134</v>
      </c>
      <c r="D62" s="111">
        <v>150</v>
      </c>
      <c r="E62" s="111">
        <v>136</v>
      </c>
      <c r="F62" s="108" t="s">
        <v>332</v>
      </c>
    </row>
    <row r="63" spans="1:6" x14ac:dyDescent="0.25">
      <c r="A63" s="233"/>
      <c r="B63" s="233"/>
      <c r="C63" s="126" t="s">
        <v>135</v>
      </c>
      <c r="D63" s="111">
        <v>99</v>
      </c>
      <c r="E63" s="111">
        <v>84</v>
      </c>
      <c r="F63" s="109" t="s">
        <v>333</v>
      </c>
    </row>
    <row r="64" spans="1:6" x14ac:dyDescent="0.25">
      <c r="A64" s="88"/>
      <c r="B64" s="48"/>
      <c r="C64" s="83"/>
      <c r="D64" s="111"/>
      <c r="E64" s="111"/>
      <c r="F64" s="109"/>
    </row>
    <row r="65" spans="1:6" x14ac:dyDescent="0.25">
      <c r="A65" s="234">
        <v>10</v>
      </c>
      <c r="B65" s="234" t="s">
        <v>120</v>
      </c>
      <c r="C65" s="196">
        <v>2</v>
      </c>
      <c r="D65" s="113">
        <f>SUM(D66:D67)</f>
        <v>340</v>
      </c>
      <c r="E65" s="113">
        <f t="shared" ref="E65" si="11">SUM(E66:E67)</f>
        <v>341</v>
      </c>
      <c r="F65" s="113">
        <f>SUM(D65:E65)</f>
        <v>681</v>
      </c>
    </row>
    <row r="66" spans="1:6" x14ac:dyDescent="0.25">
      <c r="A66" s="232"/>
      <c r="B66" s="232"/>
      <c r="C66" s="126" t="s">
        <v>134</v>
      </c>
      <c r="D66" s="111">
        <v>248</v>
      </c>
      <c r="E66" s="111">
        <v>246</v>
      </c>
      <c r="F66" s="108" t="s">
        <v>334</v>
      </c>
    </row>
    <row r="67" spans="1:6" x14ac:dyDescent="0.25">
      <c r="A67" s="233"/>
      <c r="B67" s="233"/>
      <c r="C67" s="126" t="s">
        <v>135</v>
      </c>
      <c r="D67" s="111">
        <v>92</v>
      </c>
      <c r="E67" s="111">
        <v>95</v>
      </c>
      <c r="F67" s="109" t="s">
        <v>335</v>
      </c>
    </row>
    <row r="68" spans="1:6" x14ac:dyDescent="0.25">
      <c r="A68" s="88"/>
      <c r="B68" s="48"/>
      <c r="C68" s="83"/>
      <c r="D68" s="111"/>
      <c r="E68" s="111"/>
      <c r="F68" s="109"/>
    </row>
    <row r="69" spans="1:6" x14ac:dyDescent="0.25">
      <c r="A69" s="234">
        <v>11</v>
      </c>
      <c r="B69" s="234" t="s">
        <v>125</v>
      </c>
      <c r="C69" s="196">
        <v>2</v>
      </c>
      <c r="D69" s="113">
        <f>SUM(D70:D71)</f>
        <v>291</v>
      </c>
      <c r="E69" s="113">
        <f t="shared" ref="E69" si="12">SUM(E70:E71)</f>
        <v>277</v>
      </c>
      <c r="F69" s="113">
        <f>SUM(D69:E69)</f>
        <v>568</v>
      </c>
    </row>
    <row r="70" spans="1:6" x14ac:dyDescent="0.25">
      <c r="A70" s="232"/>
      <c r="B70" s="232"/>
      <c r="C70" s="126" t="s">
        <v>134</v>
      </c>
      <c r="D70" s="111">
        <v>143</v>
      </c>
      <c r="E70" s="111">
        <v>144</v>
      </c>
      <c r="F70" s="108" t="s">
        <v>336</v>
      </c>
    </row>
    <row r="71" spans="1:6" x14ac:dyDescent="0.25">
      <c r="A71" s="233"/>
      <c r="B71" s="233"/>
      <c r="C71" s="126" t="s">
        <v>135</v>
      </c>
      <c r="D71" s="111">
        <v>148</v>
      </c>
      <c r="E71" s="111">
        <v>133</v>
      </c>
      <c r="F71" s="109" t="s">
        <v>337</v>
      </c>
    </row>
    <row r="72" spans="1:6" x14ac:dyDescent="0.25">
      <c r="A72" s="88"/>
      <c r="B72" s="48"/>
      <c r="C72" s="83"/>
      <c r="D72" s="111"/>
      <c r="E72" s="111"/>
      <c r="F72" s="109"/>
    </row>
    <row r="73" spans="1:6" x14ac:dyDescent="0.25">
      <c r="A73" s="234">
        <v>12</v>
      </c>
      <c r="B73" s="234" t="s">
        <v>133</v>
      </c>
      <c r="C73" s="196">
        <v>3</v>
      </c>
      <c r="D73" s="113">
        <f>SUM(D74:D76)</f>
        <v>326</v>
      </c>
      <c r="E73" s="113">
        <f t="shared" ref="E73" si="13">SUM(E74:E76)</f>
        <v>327</v>
      </c>
      <c r="F73" s="113">
        <f>SUM(D73:E73)</f>
        <v>653</v>
      </c>
    </row>
    <row r="74" spans="1:6" x14ac:dyDescent="0.25">
      <c r="A74" s="232"/>
      <c r="B74" s="232"/>
      <c r="C74" s="126" t="s">
        <v>134</v>
      </c>
      <c r="D74" s="111">
        <v>127</v>
      </c>
      <c r="E74" s="111">
        <v>115</v>
      </c>
      <c r="F74" s="108" t="s">
        <v>338</v>
      </c>
    </row>
    <row r="75" spans="1:6" x14ac:dyDescent="0.25">
      <c r="A75" s="232"/>
      <c r="B75" s="232"/>
      <c r="C75" s="126" t="s">
        <v>135</v>
      </c>
      <c r="D75" s="111">
        <v>119</v>
      </c>
      <c r="E75" s="111">
        <v>127</v>
      </c>
      <c r="F75" s="109" t="s">
        <v>192</v>
      </c>
    </row>
    <row r="76" spans="1:6" x14ac:dyDescent="0.25">
      <c r="A76" s="233"/>
      <c r="B76" s="233"/>
      <c r="C76" s="126" t="s">
        <v>136</v>
      </c>
      <c r="D76" s="111">
        <v>80</v>
      </c>
      <c r="E76" s="111">
        <v>85</v>
      </c>
      <c r="F76" s="109" t="s">
        <v>339</v>
      </c>
    </row>
    <row r="77" spans="1:6" x14ac:dyDescent="0.25">
      <c r="A77" s="88"/>
      <c r="B77" s="50"/>
      <c r="C77" s="83"/>
      <c r="D77" s="111"/>
      <c r="E77" s="111"/>
      <c r="F77" s="109"/>
    </row>
    <row r="78" spans="1:6" x14ac:dyDescent="0.25">
      <c r="A78" s="234">
        <v>13</v>
      </c>
      <c r="B78" s="234" t="s">
        <v>126</v>
      </c>
      <c r="C78" s="196">
        <v>3</v>
      </c>
      <c r="D78" s="113">
        <f>SUM(D79:D81)</f>
        <v>490</v>
      </c>
      <c r="E78" s="113">
        <f t="shared" ref="E78" si="14">SUM(E79:E81)</f>
        <v>453</v>
      </c>
      <c r="F78" s="113">
        <f>SUM(D78:E78)</f>
        <v>943</v>
      </c>
    </row>
    <row r="79" spans="1:6" x14ac:dyDescent="0.25">
      <c r="A79" s="232"/>
      <c r="B79" s="232"/>
      <c r="C79" s="126" t="s">
        <v>134</v>
      </c>
      <c r="D79" s="111">
        <v>178</v>
      </c>
      <c r="E79" s="111">
        <v>166</v>
      </c>
      <c r="F79" s="108" t="s">
        <v>164</v>
      </c>
    </row>
    <row r="80" spans="1:6" x14ac:dyDescent="0.25">
      <c r="A80" s="232"/>
      <c r="B80" s="232"/>
      <c r="C80" s="126" t="s">
        <v>135</v>
      </c>
      <c r="D80" s="111">
        <v>209</v>
      </c>
      <c r="E80" s="111">
        <v>186</v>
      </c>
      <c r="F80" s="109" t="s">
        <v>340</v>
      </c>
    </row>
    <row r="81" spans="1:6" x14ac:dyDescent="0.25">
      <c r="A81" s="233"/>
      <c r="B81" s="233"/>
      <c r="C81" s="126" t="s">
        <v>136</v>
      </c>
      <c r="D81" s="111">
        <v>103</v>
      </c>
      <c r="E81" s="111">
        <v>101</v>
      </c>
      <c r="F81" s="109" t="s">
        <v>341</v>
      </c>
    </row>
    <row r="82" spans="1:6" x14ac:dyDescent="0.25">
      <c r="A82" s="88"/>
      <c r="B82" s="49"/>
      <c r="C82" s="83"/>
      <c r="D82" s="111"/>
      <c r="E82" s="111"/>
      <c r="F82" s="109"/>
    </row>
    <row r="83" spans="1:6" x14ac:dyDescent="0.25">
      <c r="A83" s="234">
        <v>14</v>
      </c>
      <c r="B83" s="234" t="s">
        <v>128</v>
      </c>
      <c r="C83" s="127">
        <v>3</v>
      </c>
      <c r="D83" s="113">
        <f>SUM(D84:D86)</f>
        <v>453</v>
      </c>
      <c r="E83" s="113">
        <f t="shared" ref="E83" si="15">SUM(E84:E86)</f>
        <v>472</v>
      </c>
      <c r="F83" s="113">
        <f>SUM(D83:E83)</f>
        <v>925</v>
      </c>
    </row>
    <row r="84" spans="1:6" x14ac:dyDescent="0.25">
      <c r="A84" s="232"/>
      <c r="B84" s="232"/>
      <c r="C84" s="126" t="s">
        <v>134</v>
      </c>
      <c r="D84" s="111">
        <v>163</v>
      </c>
      <c r="E84" s="111">
        <v>167</v>
      </c>
      <c r="F84" s="108" t="s">
        <v>266</v>
      </c>
    </row>
    <row r="85" spans="1:6" x14ac:dyDescent="0.25">
      <c r="A85" s="232"/>
      <c r="B85" s="232"/>
      <c r="C85" s="126" t="s">
        <v>135</v>
      </c>
      <c r="D85" s="111">
        <v>165</v>
      </c>
      <c r="E85" s="111">
        <v>175</v>
      </c>
      <c r="F85" s="109" t="s">
        <v>180</v>
      </c>
    </row>
    <row r="86" spans="1:6" x14ac:dyDescent="0.25">
      <c r="A86" s="233"/>
      <c r="B86" s="233"/>
      <c r="C86" s="126" t="s">
        <v>136</v>
      </c>
      <c r="D86" s="111">
        <v>125</v>
      </c>
      <c r="E86" s="111">
        <v>130</v>
      </c>
      <c r="F86" s="109" t="s">
        <v>342</v>
      </c>
    </row>
    <row r="87" spans="1:6" x14ac:dyDescent="0.25">
      <c r="A87" s="88"/>
      <c r="B87" s="48"/>
      <c r="C87" s="83"/>
      <c r="D87" s="111"/>
      <c r="E87" s="111"/>
      <c r="F87" s="109"/>
    </row>
    <row r="88" spans="1:6" x14ac:dyDescent="0.25">
      <c r="A88" s="234">
        <v>15</v>
      </c>
      <c r="B88" s="234" t="s">
        <v>123</v>
      </c>
      <c r="C88" s="127">
        <v>2</v>
      </c>
      <c r="D88" s="113">
        <f>SUM(D89:D90)</f>
        <v>476</v>
      </c>
      <c r="E88" s="113">
        <f t="shared" ref="E88" si="16">SUM(E89:E90)</f>
        <v>484</v>
      </c>
      <c r="F88" s="113">
        <f>SUM(D88:E88)</f>
        <v>960</v>
      </c>
    </row>
    <row r="89" spans="1:6" x14ac:dyDescent="0.25">
      <c r="A89" s="232"/>
      <c r="B89" s="232"/>
      <c r="C89" s="126" t="s">
        <v>134</v>
      </c>
      <c r="D89" s="111">
        <v>270</v>
      </c>
      <c r="E89" s="111">
        <v>264</v>
      </c>
      <c r="F89" s="108" t="s">
        <v>263</v>
      </c>
    </row>
    <row r="90" spans="1:6" x14ac:dyDescent="0.25">
      <c r="A90" s="232"/>
      <c r="B90" s="232"/>
      <c r="C90" s="126" t="s">
        <v>135</v>
      </c>
      <c r="D90" s="111">
        <v>206</v>
      </c>
      <c r="E90" s="111">
        <v>220</v>
      </c>
      <c r="F90" s="109" t="s">
        <v>343</v>
      </c>
    </row>
    <row r="91" spans="1:6" x14ac:dyDescent="0.25">
      <c r="A91" s="88"/>
      <c r="B91" s="48"/>
      <c r="C91" s="83"/>
      <c r="D91" s="111"/>
      <c r="E91" s="111"/>
      <c r="F91" s="109"/>
    </row>
    <row r="92" spans="1:6" x14ac:dyDescent="0.25">
      <c r="A92" s="234">
        <v>16</v>
      </c>
      <c r="B92" s="234" t="s">
        <v>127</v>
      </c>
      <c r="C92" s="127">
        <v>3</v>
      </c>
      <c r="D92" s="113">
        <f>SUM(D93:D95)</f>
        <v>250</v>
      </c>
      <c r="E92" s="113">
        <f t="shared" ref="E92" si="17">SUM(E93:E95)</f>
        <v>237</v>
      </c>
      <c r="F92" s="113">
        <f>SUM(D92:E92)</f>
        <v>487</v>
      </c>
    </row>
    <row r="93" spans="1:6" x14ac:dyDescent="0.25">
      <c r="A93" s="232"/>
      <c r="B93" s="232"/>
      <c r="C93" s="126" t="s">
        <v>134</v>
      </c>
      <c r="D93" s="111">
        <v>118</v>
      </c>
      <c r="E93" s="111">
        <v>109</v>
      </c>
      <c r="F93" s="108" t="s">
        <v>344</v>
      </c>
    </row>
    <row r="94" spans="1:6" x14ac:dyDescent="0.25">
      <c r="A94" s="232"/>
      <c r="B94" s="232"/>
      <c r="C94" s="126" t="s">
        <v>135</v>
      </c>
      <c r="D94" s="111">
        <v>82</v>
      </c>
      <c r="E94" s="111">
        <v>81</v>
      </c>
      <c r="F94" s="109" t="s">
        <v>345</v>
      </c>
    </row>
    <row r="95" spans="1:6" x14ac:dyDescent="0.25">
      <c r="A95" s="233"/>
      <c r="B95" s="233"/>
      <c r="C95" s="126" t="s">
        <v>136</v>
      </c>
      <c r="D95" s="111">
        <v>50</v>
      </c>
      <c r="E95" s="111">
        <v>47</v>
      </c>
      <c r="F95" s="109" t="s">
        <v>346</v>
      </c>
    </row>
    <row r="97" spans="4:6" x14ac:dyDescent="0.25">
      <c r="D97" s="247" t="s">
        <v>412</v>
      </c>
      <c r="E97" s="247"/>
      <c r="F97" s="247"/>
    </row>
    <row r="98" spans="4:6" x14ac:dyDescent="0.25">
      <c r="D98" s="247" t="s">
        <v>413</v>
      </c>
      <c r="E98" s="247"/>
      <c r="F98" s="247"/>
    </row>
    <row r="99" spans="4:6" x14ac:dyDescent="0.25">
      <c r="D99" s="247" t="s">
        <v>131</v>
      </c>
      <c r="E99" s="247"/>
      <c r="F99" s="247"/>
    </row>
    <row r="100" spans="4:6" x14ac:dyDescent="0.25">
      <c r="D100" s="248" t="s">
        <v>414</v>
      </c>
      <c r="E100" s="248"/>
      <c r="F100" s="248"/>
    </row>
    <row r="104" spans="4:6" x14ac:dyDescent="0.25">
      <c r="D104" s="249" t="s">
        <v>415</v>
      </c>
      <c r="E104" s="249"/>
      <c r="F104" s="249"/>
    </row>
  </sheetData>
  <mergeCells count="41">
    <mergeCell ref="B92:B95"/>
    <mergeCell ref="A92:A95"/>
    <mergeCell ref="B88:B90"/>
    <mergeCell ref="A88:A90"/>
    <mergeCell ref="B56:B59"/>
    <mergeCell ref="A56:A59"/>
    <mergeCell ref="B65:B67"/>
    <mergeCell ref="A65:A67"/>
    <mergeCell ref="B78:B81"/>
    <mergeCell ref="A78:A81"/>
    <mergeCell ref="B83:B86"/>
    <mergeCell ref="A83:A86"/>
    <mergeCell ref="B69:B71"/>
    <mergeCell ref="A69:A71"/>
    <mergeCell ref="B73:B76"/>
    <mergeCell ref="A73:A76"/>
    <mergeCell ref="B45:B48"/>
    <mergeCell ref="B61:B63"/>
    <mergeCell ref="A61:A63"/>
    <mergeCell ref="A1:F1"/>
    <mergeCell ref="A2:F2"/>
    <mergeCell ref="A3:F3"/>
    <mergeCell ref="A6:B6"/>
    <mergeCell ref="A8:A17"/>
    <mergeCell ref="B8:B17"/>
    <mergeCell ref="D98:F98"/>
    <mergeCell ref="D99:F99"/>
    <mergeCell ref="D100:F100"/>
    <mergeCell ref="D104:F104"/>
    <mergeCell ref="A19:A22"/>
    <mergeCell ref="A24:A26"/>
    <mergeCell ref="A28:A32"/>
    <mergeCell ref="A34:A43"/>
    <mergeCell ref="D97:F97"/>
    <mergeCell ref="B19:B22"/>
    <mergeCell ref="B24:B26"/>
    <mergeCell ref="B28:B32"/>
    <mergeCell ref="B34:B43"/>
    <mergeCell ref="A45:A48"/>
    <mergeCell ref="B50:B54"/>
    <mergeCell ref="A50:A54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view="pageBreakPreview" zoomScale="130" zoomScaleNormal="100" zoomScaleSheetLayoutView="130" workbookViewId="0">
      <selection activeCell="F23" sqref="F23"/>
    </sheetView>
  </sheetViews>
  <sheetFormatPr defaultRowHeight="15" x14ac:dyDescent="0.25"/>
  <cols>
    <col min="1" max="1" width="3.42578125" bestFit="1" customWidth="1"/>
    <col min="2" max="2" width="22.7109375" bestFit="1" customWidth="1"/>
    <col min="3" max="3" width="9.5703125" style="68" customWidth="1"/>
    <col min="4" max="4" width="14.28515625" customWidth="1"/>
    <col min="5" max="5" width="14" customWidth="1"/>
    <col min="6" max="6" width="13.28515625" customWidth="1"/>
    <col min="7" max="7" width="10.5703125" bestFit="1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3"/>
      <c r="B4" s="53"/>
      <c r="C4" s="70"/>
      <c r="D4" s="53"/>
      <c r="E4" s="53"/>
      <c r="F4" s="52"/>
    </row>
    <row r="5" spans="1:6" ht="22.5" customHeight="1" thickBot="1" x14ac:dyDescent="0.3">
      <c r="A5" s="30" t="s">
        <v>0</v>
      </c>
      <c r="B5" s="30" t="s">
        <v>1</v>
      </c>
      <c r="C5" s="69" t="s">
        <v>2</v>
      </c>
      <c r="D5" s="30" t="s">
        <v>3</v>
      </c>
      <c r="E5" s="30" t="s">
        <v>4</v>
      </c>
      <c r="F5" s="36" t="s">
        <v>410</v>
      </c>
    </row>
    <row r="6" spans="1:6" ht="16.5" thickTop="1" thickBot="1" x14ac:dyDescent="0.3">
      <c r="A6" s="255" t="s">
        <v>108</v>
      </c>
      <c r="B6" s="255"/>
      <c r="C6" s="145">
        <f>SUM(C8+C18+C25+C32+C38+C48)</f>
        <v>34</v>
      </c>
      <c r="D6" s="115">
        <f>SUM(D8+D18+D25+D32+D38+D48)</f>
        <v>6866</v>
      </c>
      <c r="E6" s="115">
        <f t="shared" ref="E6:F6" si="0">SUM(E8+E18+E25+E32+E38+E48)</f>
        <v>6169</v>
      </c>
      <c r="F6" s="115">
        <f t="shared" si="0"/>
        <v>13035</v>
      </c>
    </row>
    <row r="7" spans="1:6" ht="15.75" thickTop="1" x14ac:dyDescent="0.25">
      <c r="A7" s="132"/>
      <c r="B7" s="132"/>
      <c r="C7" s="136"/>
      <c r="D7" s="124"/>
      <c r="E7" s="124"/>
      <c r="F7" s="146"/>
    </row>
    <row r="8" spans="1:6" x14ac:dyDescent="0.25">
      <c r="A8" s="234">
        <v>1</v>
      </c>
      <c r="B8" s="234" t="s">
        <v>109</v>
      </c>
      <c r="C8" s="141">
        <v>8</v>
      </c>
      <c r="D8" s="147">
        <f>SUM(D9:D16)</f>
        <v>2083</v>
      </c>
      <c r="E8" s="147">
        <f t="shared" ref="E8" si="1">SUM(E9:E16)</f>
        <v>1935</v>
      </c>
      <c r="F8" s="147">
        <f>SUM(D8:E8)</f>
        <v>4018</v>
      </c>
    </row>
    <row r="9" spans="1:6" x14ac:dyDescent="0.25">
      <c r="A9" s="232"/>
      <c r="B9" s="232"/>
      <c r="C9" s="135" t="s">
        <v>134</v>
      </c>
      <c r="D9" s="148">
        <v>290</v>
      </c>
      <c r="E9" s="148">
        <v>263</v>
      </c>
      <c r="F9" s="149" t="s">
        <v>150</v>
      </c>
    </row>
    <row r="10" spans="1:6" x14ac:dyDescent="0.25">
      <c r="A10" s="232"/>
      <c r="B10" s="232"/>
      <c r="C10" s="135" t="s">
        <v>135</v>
      </c>
      <c r="D10" s="148">
        <v>303</v>
      </c>
      <c r="E10" s="148">
        <v>295</v>
      </c>
      <c r="F10" s="149" t="s">
        <v>151</v>
      </c>
    </row>
    <row r="11" spans="1:6" x14ac:dyDescent="0.25">
      <c r="A11" s="232"/>
      <c r="B11" s="232"/>
      <c r="C11" s="135" t="s">
        <v>136</v>
      </c>
      <c r="D11" s="148">
        <v>278</v>
      </c>
      <c r="E11" s="148">
        <v>239</v>
      </c>
      <c r="F11" s="149" t="s">
        <v>152</v>
      </c>
    </row>
    <row r="12" spans="1:6" x14ac:dyDescent="0.25">
      <c r="A12" s="232"/>
      <c r="B12" s="232"/>
      <c r="C12" s="135" t="s">
        <v>137</v>
      </c>
      <c r="D12" s="148">
        <v>246</v>
      </c>
      <c r="E12" s="148">
        <v>242</v>
      </c>
      <c r="F12" s="149" t="s">
        <v>153</v>
      </c>
    </row>
    <row r="13" spans="1:6" x14ac:dyDescent="0.25">
      <c r="A13" s="232"/>
      <c r="B13" s="232"/>
      <c r="C13" s="137" t="s">
        <v>138</v>
      </c>
      <c r="D13" s="148">
        <v>236</v>
      </c>
      <c r="E13" s="148">
        <v>185</v>
      </c>
      <c r="F13" s="149" t="s">
        <v>154</v>
      </c>
    </row>
    <row r="14" spans="1:6" x14ac:dyDescent="0.25">
      <c r="A14" s="232"/>
      <c r="B14" s="232"/>
      <c r="C14" s="137" t="s">
        <v>139</v>
      </c>
      <c r="D14" s="148">
        <v>254</v>
      </c>
      <c r="E14" s="148">
        <v>260</v>
      </c>
      <c r="F14" s="149" t="s">
        <v>155</v>
      </c>
    </row>
    <row r="15" spans="1:6" x14ac:dyDescent="0.25">
      <c r="A15" s="232"/>
      <c r="B15" s="232"/>
      <c r="C15" s="137" t="s">
        <v>140</v>
      </c>
      <c r="D15" s="148">
        <v>189</v>
      </c>
      <c r="E15" s="148">
        <v>195</v>
      </c>
      <c r="F15" s="149" t="s">
        <v>156</v>
      </c>
    </row>
    <row r="16" spans="1:6" x14ac:dyDescent="0.25">
      <c r="A16" s="233"/>
      <c r="B16" s="233"/>
      <c r="C16" s="137" t="s">
        <v>141</v>
      </c>
      <c r="D16" s="148">
        <v>287</v>
      </c>
      <c r="E16" s="148">
        <v>256</v>
      </c>
      <c r="F16" s="149" t="s">
        <v>157</v>
      </c>
    </row>
    <row r="17" spans="1:6" x14ac:dyDescent="0.25">
      <c r="A17" s="88"/>
      <c r="B17" s="88"/>
      <c r="C17" s="138"/>
      <c r="D17" s="150"/>
      <c r="E17" s="150"/>
      <c r="F17" s="151"/>
    </row>
    <row r="18" spans="1:6" x14ac:dyDescent="0.25">
      <c r="A18" s="234">
        <v>2</v>
      </c>
      <c r="B18" s="234" t="s">
        <v>110</v>
      </c>
      <c r="C18" s="141">
        <v>5</v>
      </c>
      <c r="D18" s="152">
        <f>SUM(D19:D23)</f>
        <v>655</v>
      </c>
      <c r="E18" s="152">
        <f t="shared" ref="E18" si="2">SUM(E19:E23)</f>
        <v>555</v>
      </c>
      <c r="F18" s="152">
        <f>SUM(D18:E18)</f>
        <v>1210</v>
      </c>
    </row>
    <row r="19" spans="1:6" x14ac:dyDescent="0.25">
      <c r="A19" s="232"/>
      <c r="B19" s="232"/>
      <c r="C19" s="135" t="s">
        <v>134</v>
      </c>
      <c r="D19" s="148">
        <v>192</v>
      </c>
      <c r="E19" s="148">
        <v>188</v>
      </c>
      <c r="F19" s="149" t="s">
        <v>158</v>
      </c>
    </row>
    <row r="20" spans="1:6" x14ac:dyDescent="0.25">
      <c r="A20" s="232"/>
      <c r="B20" s="232"/>
      <c r="C20" s="135" t="s">
        <v>135</v>
      </c>
      <c r="D20" s="148">
        <v>185</v>
      </c>
      <c r="E20" s="148">
        <v>152</v>
      </c>
      <c r="F20" s="149" t="s">
        <v>159</v>
      </c>
    </row>
    <row r="21" spans="1:6" x14ac:dyDescent="0.25">
      <c r="A21" s="232"/>
      <c r="B21" s="232"/>
      <c r="C21" s="135" t="s">
        <v>136</v>
      </c>
      <c r="D21" s="148">
        <v>58</v>
      </c>
      <c r="E21" s="148">
        <v>59</v>
      </c>
      <c r="F21" s="149" t="s">
        <v>160</v>
      </c>
    </row>
    <row r="22" spans="1:6" x14ac:dyDescent="0.25">
      <c r="A22" s="232"/>
      <c r="B22" s="232"/>
      <c r="C22" s="135" t="s">
        <v>137</v>
      </c>
      <c r="D22" s="148">
        <v>153</v>
      </c>
      <c r="E22" s="148">
        <v>106</v>
      </c>
      <c r="F22" s="149" t="s">
        <v>161</v>
      </c>
    </row>
    <row r="23" spans="1:6" x14ac:dyDescent="0.25">
      <c r="A23" s="233"/>
      <c r="B23" s="233"/>
      <c r="C23" s="137" t="s">
        <v>138</v>
      </c>
      <c r="D23" s="148">
        <v>67</v>
      </c>
      <c r="E23" s="148">
        <v>50</v>
      </c>
      <c r="F23" s="149" t="s">
        <v>160</v>
      </c>
    </row>
    <row r="24" spans="1:6" x14ac:dyDescent="0.25">
      <c r="A24" s="88"/>
      <c r="B24" s="88"/>
      <c r="C24" s="139"/>
      <c r="D24" s="150"/>
      <c r="E24" s="150"/>
      <c r="F24" s="153"/>
    </row>
    <row r="25" spans="1:6" x14ac:dyDescent="0.25">
      <c r="A25" s="234">
        <v>3</v>
      </c>
      <c r="B25" s="234" t="s">
        <v>111</v>
      </c>
      <c r="C25" s="141">
        <v>5</v>
      </c>
      <c r="D25" s="154">
        <f>SUM(D26:D30)</f>
        <v>1160</v>
      </c>
      <c r="E25" s="154">
        <f t="shared" ref="E25" si="3">SUM(E26:E30)</f>
        <v>1019</v>
      </c>
      <c r="F25" s="154">
        <f>SUM(D25:E25)</f>
        <v>2179</v>
      </c>
    </row>
    <row r="26" spans="1:6" x14ac:dyDescent="0.25">
      <c r="A26" s="232"/>
      <c r="B26" s="232"/>
      <c r="C26" s="135" t="s">
        <v>134</v>
      </c>
      <c r="D26" s="155">
        <v>278</v>
      </c>
      <c r="E26" s="155">
        <v>244</v>
      </c>
      <c r="F26" s="156" t="s">
        <v>162</v>
      </c>
    </row>
    <row r="27" spans="1:6" x14ac:dyDescent="0.25">
      <c r="A27" s="232"/>
      <c r="B27" s="232"/>
      <c r="C27" s="135" t="s">
        <v>135</v>
      </c>
      <c r="D27" s="157">
        <v>339</v>
      </c>
      <c r="E27" s="158">
        <v>304</v>
      </c>
      <c r="F27" s="159" t="s">
        <v>163</v>
      </c>
    </row>
    <row r="28" spans="1:6" x14ac:dyDescent="0.25">
      <c r="A28" s="232"/>
      <c r="B28" s="232"/>
      <c r="C28" s="135" t="s">
        <v>136</v>
      </c>
      <c r="D28" s="160">
        <v>177</v>
      </c>
      <c r="E28" s="158">
        <v>167</v>
      </c>
      <c r="F28" s="159" t="s">
        <v>164</v>
      </c>
    </row>
    <row r="29" spans="1:6" x14ac:dyDescent="0.25">
      <c r="A29" s="232"/>
      <c r="B29" s="232"/>
      <c r="C29" s="135" t="s">
        <v>137</v>
      </c>
      <c r="D29" s="160">
        <v>174</v>
      </c>
      <c r="E29" s="158">
        <v>152</v>
      </c>
      <c r="F29" s="159" t="s">
        <v>165</v>
      </c>
    </row>
    <row r="30" spans="1:6" x14ac:dyDescent="0.25">
      <c r="A30" s="233"/>
      <c r="B30" s="233"/>
      <c r="C30" s="137" t="s">
        <v>138</v>
      </c>
      <c r="D30" s="160">
        <v>192</v>
      </c>
      <c r="E30" s="158">
        <v>152</v>
      </c>
      <c r="F30" s="159" t="s">
        <v>164</v>
      </c>
    </row>
    <row r="31" spans="1:6" x14ac:dyDescent="0.25">
      <c r="A31" s="88"/>
      <c r="B31" s="88"/>
      <c r="C31" s="140"/>
      <c r="D31" s="161"/>
      <c r="E31" s="161"/>
      <c r="F31" s="151"/>
    </row>
    <row r="32" spans="1:6" x14ac:dyDescent="0.25">
      <c r="A32" s="232">
        <v>4</v>
      </c>
      <c r="B32" s="234" t="s">
        <v>108</v>
      </c>
      <c r="C32" s="141">
        <v>4</v>
      </c>
      <c r="D32" s="154">
        <f>SUM(D33:D36)</f>
        <v>1066</v>
      </c>
      <c r="E32" s="154">
        <f t="shared" ref="E32" si="4">SUM(E33:E36)</f>
        <v>927</v>
      </c>
      <c r="F32" s="154">
        <f>SUM(D32:E32)</f>
        <v>1993</v>
      </c>
    </row>
    <row r="33" spans="1:7" x14ac:dyDescent="0.25">
      <c r="A33" s="232"/>
      <c r="B33" s="232"/>
      <c r="C33" s="133" t="s">
        <v>134</v>
      </c>
      <c r="D33" s="160">
        <v>250</v>
      </c>
      <c r="E33" s="160">
        <v>243</v>
      </c>
      <c r="F33" s="162" t="s">
        <v>166</v>
      </c>
    </row>
    <row r="34" spans="1:7" x14ac:dyDescent="0.25">
      <c r="A34" s="232"/>
      <c r="B34" s="232"/>
      <c r="C34" s="133" t="s">
        <v>135</v>
      </c>
      <c r="D34" s="160">
        <v>237</v>
      </c>
      <c r="E34" s="160">
        <v>219</v>
      </c>
      <c r="F34" s="162" t="s">
        <v>167</v>
      </c>
    </row>
    <row r="35" spans="1:7" x14ac:dyDescent="0.25">
      <c r="A35" s="232"/>
      <c r="B35" s="232"/>
      <c r="C35" s="133" t="s">
        <v>136</v>
      </c>
      <c r="D35" s="160">
        <v>256</v>
      </c>
      <c r="E35" s="160">
        <v>221</v>
      </c>
      <c r="F35" s="162" t="s">
        <v>168</v>
      </c>
    </row>
    <row r="36" spans="1:7" x14ac:dyDescent="0.25">
      <c r="A36" s="233"/>
      <c r="B36" s="233"/>
      <c r="C36" s="133" t="s">
        <v>137</v>
      </c>
      <c r="D36" s="160">
        <v>323</v>
      </c>
      <c r="E36" s="160">
        <v>244</v>
      </c>
      <c r="F36" s="162" t="s">
        <v>169</v>
      </c>
    </row>
    <row r="37" spans="1:7" x14ac:dyDescent="0.25">
      <c r="A37" s="88"/>
      <c r="B37" s="88"/>
      <c r="C37" s="142"/>
      <c r="D37" s="109"/>
      <c r="E37" s="109"/>
      <c r="F37" s="162"/>
    </row>
    <row r="38" spans="1:7" x14ac:dyDescent="0.25">
      <c r="A38" s="234">
        <v>5</v>
      </c>
      <c r="B38" s="234" t="s">
        <v>112</v>
      </c>
      <c r="C38" s="141">
        <v>8</v>
      </c>
      <c r="D38" s="123">
        <f>SUM(D39:D46)</f>
        <v>1091</v>
      </c>
      <c r="E38" s="123">
        <f t="shared" ref="E38" si="5">SUM(E39:E46)</f>
        <v>976</v>
      </c>
      <c r="F38" s="123">
        <f>SUM(D38:E38)</f>
        <v>2067</v>
      </c>
      <c r="G38" s="134"/>
    </row>
    <row r="39" spans="1:7" x14ac:dyDescent="0.25">
      <c r="A39" s="232"/>
      <c r="B39" s="232"/>
      <c r="C39" s="133" t="s">
        <v>134</v>
      </c>
      <c r="D39" s="111">
        <v>265</v>
      </c>
      <c r="E39" s="111">
        <v>258</v>
      </c>
      <c r="F39" s="108" t="s">
        <v>170</v>
      </c>
    </row>
    <row r="40" spans="1:7" x14ac:dyDescent="0.25">
      <c r="A40" s="232"/>
      <c r="B40" s="232"/>
      <c r="C40" s="133" t="s">
        <v>135</v>
      </c>
      <c r="D40" s="111">
        <v>112</v>
      </c>
      <c r="E40" s="111">
        <v>124</v>
      </c>
      <c r="F40" s="109" t="s">
        <v>171</v>
      </c>
    </row>
    <row r="41" spans="1:7" x14ac:dyDescent="0.25">
      <c r="A41" s="232"/>
      <c r="B41" s="232"/>
      <c r="C41" s="133" t="s">
        <v>136</v>
      </c>
      <c r="D41" s="111">
        <v>111</v>
      </c>
      <c r="E41" s="111">
        <v>89</v>
      </c>
      <c r="F41" s="109" t="s">
        <v>172</v>
      </c>
    </row>
    <row r="42" spans="1:7" x14ac:dyDescent="0.25">
      <c r="A42" s="232"/>
      <c r="B42" s="232"/>
      <c r="C42" s="133" t="s">
        <v>137</v>
      </c>
      <c r="D42" s="111">
        <v>96</v>
      </c>
      <c r="E42" s="111">
        <v>76</v>
      </c>
      <c r="F42" s="109" t="s">
        <v>173</v>
      </c>
    </row>
    <row r="43" spans="1:7" x14ac:dyDescent="0.25">
      <c r="A43" s="232"/>
      <c r="B43" s="232"/>
      <c r="C43" s="143" t="s">
        <v>138</v>
      </c>
      <c r="D43" s="111">
        <v>75</v>
      </c>
      <c r="E43" s="111">
        <v>65</v>
      </c>
      <c r="F43" s="109" t="s">
        <v>174</v>
      </c>
    </row>
    <row r="44" spans="1:7" x14ac:dyDescent="0.25">
      <c r="A44" s="232"/>
      <c r="B44" s="232"/>
      <c r="C44" s="143" t="s">
        <v>139</v>
      </c>
      <c r="D44" s="111">
        <v>87</v>
      </c>
      <c r="E44" s="111">
        <v>80</v>
      </c>
      <c r="F44" s="109" t="s">
        <v>175</v>
      </c>
    </row>
    <row r="45" spans="1:7" x14ac:dyDescent="0.25">
      <c r="A45" s="232"/>
      <c r="B45" s="232"/>
      <c r="C45" s="143" t="s">
        <v>140</v>
      </c>
      <c r="D45" s="111">
        <v>148</v>
      </c>
      <c r="E45" s="111">
        <v>136</v>
      </c>
      <c r="F45" s="109" t="s">
        <v>176</v>
      </c>
    </row>
    <row r="46" spans="1:7" x14ac:dyDescent="0.25">
      <c r="A46" s="233"/>
      <c r="B46" s="233"/>
      <c r="C46" s="143" t="s">
        <v>141</v>
      </c>
      <c r="D46" s="111">
        <v>197</v>
      </c>
      <c r="E46" s="111">
        <v>148</v>
      </c>
      <c r="F46" s="109" t="s">
        <v>177</v>
      </c>
    </row>
    <row r="47" spans="1:7" x14ac:dyDescent="0.25">
      <c r="A47" s="88"/>
      <c r="B47" s="88"/>
      <c r="C47" s="133"/>
      <c r="D47" s="111"/>
      <c r="E47" s="111"/>
      <c r="F47" s="109"/>
    </row>
    <row r="48" spans="1:7" x14ac:dyDescent="0.25">
      <c r="A48" s="234">
        <v>6</v>
      </c>
      <c r="B48" s="234" t="s">
        <v>113</v>
      </c>
      <c r="C48" s="144">
        <v>4</v>
      </c>
      <c r="D48" s="113">
        <f>SUM(D49:D52)</f>
        <v>811</v>
      </c>
      <c r="E48" s="113">
        <f t="shared" ref="E48" si="6">SUM(E49:E52)</f>
        <v>757</v>
      </c>
      <c r="F48" s="113">
        <f>SUM(D48:E48)</f>
        <v>1568</v>
      </c>
    </row>
    <row r="49" spans="1:6" x14ac:dyDescent="0.25">
      <c r="A49" s="232"/>
      <c r="B49" s="232"/>
      <c r="C49" s="133" t="s">
        <v>134</v>
      </c>
      <c r="D49" s="163">
        <v>253</v>
      </c>
      <c r="E49" s="163">
        <v>270</v>
      </c>
      <c r="F49" s="108" t="s">
        <v>170</v>
      </c>
    </row>
    <row r="50" spans="1:6" x14ac:dyDescent="0.25">
      <c r="A50" s="232"/>
      <c r="B50" s="232"/>
      <c r="C50" s="133" t="s">
        <v>135</v>
      </c>
      <c r="D50" s="111">
        <v>230</v>
      </c>
      <c r="E50" s="111">
        <v>203</v>
      </c>
      <c r="F50" s="109" t="s">
        <v>178</v>
      </c>
    </row>
    <row r="51" spans="1:6" x14ac:dyDescent="0.25">
      <c r="A51" s="232"/>
      <c r="B51" s="232"/>
      <c r="C51" s="133" t="s">
        <v>136</v>
      </c>
      <c r="D51" s="111">
        <v>143</v>
      </c>
      <c r="E51" s="111">
        <v>129</v>
      </c>
      <c r="F51" s="109" t="s">
        <v>179</v>
      </c>
    </row>
    <row r="52" spans="1:6" x14ac:dyDescent="0.25">
      <c r="A52" s="233"/>
      <c r="B52" s="233"/>
      <c r="C52" s="133" t="s">
        <v>137</v>
      </c>
      <c r="D52" s="111">
        <v>185</v>
      </c>
      <c r="E52" s="111">
        <v>155</v>
      </c>
      <c r="F52" s="109" t="s">
        <v>180</v>
      </c>
    </row>
    <row r="54" spans="1:6" x14ac:dyDescent="0.25">
      <c r="D54" s="247" t="s">
        <v>412</v>
      </c>
      <c r="E54" s="247"/>
      <c r="F54" s="247"/>
    </row>
    <row r="55" spans="1:6" x14ac:dyDescent="0.25">
      <c r="D55" s="247" t="s">
        <v>413</v>
      </c>
      <c r="E55" s="247"/>
      <c r="F55" s="247"/>
    </row>
    <row r="56" spans="1:6" x14ac:dyDescent="0.25">
      <c r="D56" s="247" t="s">
        <v>131</v>
      </c>
      <c r="E56" s="247"/>
      <c r="F56" s="247"/>
    </row>
    <row r="57" spans="1:6" x14ac:dyDescent="0.25">
      <c r="D57" s="248" t="s">
        <v>414</v>
      </c>
      <c r="E57" s="248"/>
      <c r="F57" s="248"/>
    </row>
    <row r="61" spans="1:6" x14ac:dyDescent="0.25">
      <c r="D61" s="249" t="s">
        <v>415</v>
      </c>
      <c r="E61" s="249"/>
      <c r="F61" s="249"/>
    </row>
  </sheetData>
  <mergeCells count="21">
    <mergeCell ref="B32:B36"/>
    <mergeCell ref="A32:A36"/>
    <mergeCell ref="B48:B52"/>
    <mergeCell ref="A48:A52"/>
    <mergeCell ref="A1:F1"/>
    <mergeCell ref="A2:F2"/>
    <mergeCell ref="A3:F3"/>
    <mergeCell ref="A6:B6"/>
    <mergeCell ref="B8:B16"/>
    <mergeCell ref="A8:A16"/>
    <mergeCell ref="B18:B23"/>
    <mergeCell ref="A18:A23"/>
    <mergeCell ref="B25:B30"/>
    <mergeCell ref="A25:A30"/>
    <mergeCell ref="B38:B46"/>
    <mergeCell ref="A38:A46"/>
    <mergeCell ref="D54:F54"/>
    <mergeCell ref="D55:F55"/>
    <mergeCell ref="D56:F56"/>
    <mergeCell ref="D57:F57"/>
    <mergeCell ref="D61:F61"/>
  </mergeCells>
  <printOptions horizontalCentered="1"/>
  <pageMargins left="1.1811023622047245" right="0.70866141732283472" top="0.51181102362204722" bottom="0.23622047244094491" header="0.31496062992125984" footer="0.31496062992125984"/>
  <pageSetup paperSize="5" scale="105" orientation="portrait" horizontalDpi="4294967293" r:id="rId1"/>
  <rowBreaks count="1" manualBreakCount="1">
    <brk id="4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view="pageBreakPreview" topLeftCell="A46" zoomScaleNormal="100" zoomScaleSheetLayoutView="100" workbookViewId="0">
      <selection activeCell="A6" sqref="A6:B6"/>
    </sheetView>
  </sheetViews>
  <sheetFormatPr defaultRowHeight="15" x14ac:dyDescent="0.25"/>
  <cols>
    <col min="1" max="1" width="5" customWidth="1"/>
    <col min="2" max="2" width="22.7109375" bestFit="1" customWidth="1"/>
    <col min="3" max="3" width="7.42578125" style="205" customWidth="1"/>
    <col min="4" max="4" width="10.42578125" customWidth="1"/>
    <col min="5" max="5" width="13.85546875" customWidth="1"/>
    <col min="6" max="6" width="14.5703125" customWidth="1"/>
    <col min="7" max="7" width="10.5703125" bestFit="1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2"/>
      <c r="B4" s="52"/>
      <c r="C4" s="202"/>
      <c r="D4" s="52"/>
      <c r="E4" s="52"/>
      <c r="F4" s="52"/>
    </row>
    <row r="5" spans="1:6" ht="22.5" customHeight="1" thickBot="1" x14ac:dyDescent="0.3">
      <c r="A5" s="30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6" t="s">
        <v>410</v>
      </c>
    </row>
    <row r="6" spans="1:6" ht="16.5" thickTop="1" thickBot="1" x14ac:dyDescent="0.3">
      <c r="A6" s="256" t="s">
        <v>149</v>
      </c>
      <c r="B6" s="256"/>
      <c r="C6" s="62">
        <f>SUM(C8+C12+C17+C23+C31+C38+C42+C47+C52+C57+C64+C68+C71+C75+C80+C84+C88+C92)</f>
        <v>53</v>
      </c>
      <c r="D6" s="63">
        <f>SUM(D8,D12,D17,D23,D31,D38,D42,D47,D52,D57,D64,D68,D71,D75,D80,D84,D88,D92)</f>
        <v>12944</v>
      </c>
      <c r="E6" s="63">
        <f>SUM(E8,E12,E17,E23,E31,E38,E42,E47,E52,E57,E64,E68,E71,E75,E80,E84,E88,E92)</f>
        <v>11661</v>
      </c>
      <c r="F6" s="63">
        <f>SUM(F8,F12,F17,F23,F31,F38,F42,F47,F52,F57,F64,F68,F71,F75,F80,F84,F88,F92)</f>
        <v>24605</v>
      </c>
    </row>
    <row r="7" spans="1:6" ht="15.75" thickTop="1" x14ac:dyDescent="0.25">
      <c r="A7" s="59"/>
      <c r="B7" s="59"/>
      <c r="C7" s="60"/>
      <c r="D7" s="61"/>
      <c r="E7" s="61"/>
      <c r="F7" s="61"/>
    </row>
    <row r="8" spans="1:6" x14ac:dyDescent="0.25">
      <c r="A8" s="234">
        <v>1</v>
      </c>
      <c r="B8" s="234" t="s">
        <v>91</v>
      </c>
      <c r="C8" s="101">
        <v>2</v>
      </c>
      <c r="D8" s="123">
        <f>SUM(D9:D10)</f>
        <v>428</v>
      </c>
      <c r="E8" s="123">
        <f t="shared" ref="E8:F8" si="0">SUM(E9:E10)</f>
        <v>373</v>
      </c>
      <c r="F8" s="123">
        <f t="shared" si="0"/>
        <v>801</v>
      </c>
    </row>
    <row r="9" spans="1:6" x14ac:dyDescent="0.25">
      <c r="A9" s="232"/>
      <c r="B9" s="232"/>
      <c r="C9" s="203" t="s">
        <v>134</v>
      </c>
      <c r="D9" s="148">
        <v>275</v>
      </c>
      <c r="E9" s="148">
        <v>262</v>
      </c>
      <c r="F9" s="206">
        <f>SUM(D9:E9)</f>
        <v>537</v>
      </c>
    </row>
    <row r="10" spans="1:6" x14ac:dyDescent="0.25">
      <c r="A10" s="233"/>
      <c r="B10" s="233"/>
      <c r="C10" s="203" t="s">
        <v>135</v>
      </c>
      <c r="D10" s="148">
        <v>153</v>
      </c>
      <c r="E10" s="148">
        <v>111</v>
      </c>
      <c r="F10" s="206">
        <f>SUM(D10:E10)</f>
        <v>264</v>
      </c>
    </row>
    <row r="11" spans="1:6" x14ac:dyDescent="0.25">
      <c r="A11" s="51"/>
      <c r="B11" s="48"/>
      <c r="C11" s="203"/>
      <c r="D11" s="111"/>
      <c r="E11" s="111"/>
      <c r="F11" s="109"/>
    </row>
    <row r="12" spans="1:6" x14ac:dyDescent="0.25">
      <c r="A12" s="234">
        <v>2</v>
      </c>
      <c r="B12" s="229" t="s">
        <v>92</v>
      </c>
      <c r="C12" s="186">
        <v>3</v>
      </c>
      <c r="D12" s="115">
        <f>SUM(D13:D15)</f>
        <v>481</v>
      </c>
      <c r="E12" s="115">
        <f t="shared" ref="E12:F12" si="1">SUM(E13:E15)</f>
        <v>457</v>
      </c>
      <c r="F12" s="115">
        <f t="shared" si="1"/>
        <v>938</v>
      </c>
    </row>
    <row r="13" spans="1:6" x14ac:dyDescent="0.25">
      <c r="A13" s="232"/>
      <c r="B13" s="229"/>
      <c r="C13" s="203" t="s">
        <v>134</v>
      </c>
      <c r="D13" s="148">
        <v>152</v>
      </c>
      <c r="E13" s="148">
        <v>149</v>
      </c>
      <c r="F13" s="109">
        <f>SUM(D13:E13)</f>
        <v>301</v>
      </c>
    </row>
    <row r="14" spans="1:6" x14ac:dyDescent="0.25">
      <c r="A14" s="232"/>
      <c r="B14" s="229"/>
      <c r="C14" s="203" t="s">
        <v>135</v>
      </c>
      <c r="D14" s="148">
        <v>143</v>
      </c>
      <c r="E14" s="148">
        <v>139</v>
      </c>
      <c r="F14" s="109">
        <f t="shared" ref="F14:F15" si="2">SUM(D14:E14)</f>
        <v>282</v>
      </c>
    </row>
    <row r="15" spans="1:6" x14ac:dyDescent="0.25">
      <c r="A15" s="233"/>
      <c r="B15" s="229"/>
      <c r="C15" s="203" t="s">
        <v>136</v>
      </c>
      <c r="D15" s="148">
        <v>186</v>
      </c>
      <c r="E15" s="148">
        <v>169</v>
      </c>
      <c r="F15" s="109">
        <f t="shared" si="2"/>
        <v>355</v>
      </c>
    </row>
    <row r="16" spans="1:6" x14ac:dyDescent="0.25">
      <c r="A16" s="51"/>
      <c r="B16" s="50"/>
      <c r="C16" s="203"/>
      <c r="D16" s="111"/>
      <c r="E16" s="111"/>
      <c r="F16" s="109"/>
    </row>
    <row r="17" spans="1:6" x14ac:dyDescent="0.25">
      <c r="A17" s="234">
        <v>3</v>
      </c>
      <c r="B17" s="234" t="s">
        <v>93</v>
      </c>
      <c r="C17" s="186">
        <v>4</v>
      </c>
      <c r="D17" s="115">
        <f>SUM(D18:D21)</f>
        <v>970</v>
      </c>
      <c r="E17" s="115">
        <f t="shared" ref="E17" si="3">SUM(E18:E21)</f>
        <v>972</v>
      </c>
      <c r="F17" s="115">
        <f>SUM(F18:F21)</f>
        <v>1942</v>
      </c>
    </row>
    <row r="18" spans="1:6" x14ac:dyDescent="0.25">
      <c r="A18" s="232"/>
      <c r="B18" s="232"/>
      <c r="C18" s="203" t="s">
        <v>134</v>
      </c>
      <c r="D18" s="148">
        <v>273</v>
      </c>
      <c r="E18" s="148">
        <v>268</v>
      </c>
      <c r="F18" s="109">
        <f>SUM(D18:E18)</f>
        <v>541</v>
      </c>
    </row>
    <row r="19" spans="1:6" x14ac:dyDescent="0.25">
      <c r="A19" s="232"/>
      <c r="B19" s="232"/>
      <c r="C19" s="203" t="s">
        <v>135</v>
      </c>
      <c r="D19" s="148">
        <v>309</v>
      </c>
      <c r="E19" s="148">
        <v>294</v>
      </c>
      <c r="F19" s="109">
        <f t="shared" ref="F19:F21" si="4">SUM(D19:E19)</f>
        <v>603</v>
      </c>
    </row>
    <row r="20" spans="1:6" x14ac:dyDescent="0.25">
      <c r="A20" s="232"/>
      <c r="B20" s="232"/>
      <c r="C20" s="203" t="s">
        <v>136</v>
      </c>
      <c r="D20" s="148">
        <v>178</v>
      </c>
      <c r="E20" s="148">
        <v>186</v>
      </c>
      <c r="F20" s="109">
        <f t="shared" si="4"/>
        <v>364</v>
      </c>
    </row>
    <row r="21" spans="1:6" x14ac:dyDescent="0.25">
      <c r="A21" s="232"/>
      <c r="B21" s="25"/>
      <c r="C21" s="203" t="s">
        <v>137</v>
      </c>
      <c r="D21" s="148">
        <v>210</v>
      </c>
      <c r="E21" s="148">
        <v>224</v>
      </c>
      <c r="F21" s="109">
        <f t="shared" si="4"/>
        <v>434</v>
      </c>
    </row>
    <row r="22" spans="1:6" x14ac:dyDescent="0.25">
      <c r="A22" s="51"/>
      <c r="B22" s="25"/>
      <c r="C22" s="203"/>
      <c r="D22" s="111"/>
      <c r="E22" s="111"/>
      <c r="F22" s="109"/>
    </row>
    <row r="23" spans="1:6" x14ac:dyDescent="0.25">
      <c r="A23" s="234">
        <v>4</v>
      </c>
      <c r="B23" s="229" t="s">
        <v>94</v>
      </c>
      <c r="C23" s="186">
        <v>6</v>
      </c>
      <c r="D23" s="115">
        <f>SUM(D24:D29)</f>
        <v>1873</v>
      </c>
      <c r="E23" s="115">
        <f t="shared" ref="E23:F23" si="5">SUM(E24:E29)</f>
        <v>1620</v>
      </c>
      <c r="F23" s="115">
        <f t="shared" si="5"/>
        <v>3493</v>
      </c>
    </row>
    <row r="24" spans="1:6" x14ac:dyDescent="0.25">
      <c r="A24" s="232"/>
      <c r="B24" s="229"/>
      <c r="C24" s="203" t="s">
        <v>134</v>
      </c>
      <c r="D24" s="148">
        <v>418</v>
      </c>
      <c r="E24" s="148">
        <v>345</v>
      </c>
      <c r="F24" s="109">
        <f>SUM(D24:E24)</f>
        <v>763</v>
      </c>
    </row>
    <row r="25" spans="1:6" x14ac:dyDescent="0.25">
      <c r="A25" s="232"/>
      <c r="B25" s="229"/>
      <c r="C25" s="203" t="s">
        <v>135</v>
      </c>
      <c r="D25" s="148">
        <v>323</v>
      </c>
      <c r="E25" s="148">
        <v>304</v>
      </c>
      <c r="F25" s="109">
        <f t="shared" ref="F25:F29" si="6">SUM(D25:E25)</f>
        <v>627</v>
      </c>
    </row>
    <row r="26" spans="1:6" x14ac:dyDescent="0.25">
      <c r="A26" s="232"/>
      <c r="B26" s="229"/>
      <c r="C26" s="203" t="s">
        <v>136</v>
      </c>
      <c r="D26" s="148">
        <v>245</v>
      </c>
      <c r="E26" s="148">
        <v>213</v>
      </c>
      <c r="F26" s="109">
        <f t="shared" si="6"/>
        <v>458</v>
      </c>
    </row>
    <row r="27" spans="1:6" x14ac:dyDescent="0.25">
      <c r="A27" s="232"/>
      <c r="B27" s="229"/>
      <c r="C27" s="203" t="s">
        <v>137</v>
      </c>
      <c r="D27" s="148">
        <v>232</v>
      </c>
      <c r="E27" s="148">
        <v>194</v>
      </c>
      <c r="F27" s="109">
        <f t="shared" si="6"/>
        <v>426</v>
      </c>
    </row>
    <row r="28" spans="1:6" x14ac:dyDescent="0.25">
      <c r="A28" s="232"/>
      <c r="B28" s="229"/>
      <c r="C28" s="203" t="s">
        <v>138</v>
      </c>
      <c r="D28" s="148">
        <v>375</v>
      </c>
      <c r="E28" s="148">
        <v>300</v>
      </c>
      <c r="F28" s="109">
        <f t="shared" si="6"/>
        <v>675</v>
      </c>
    </row>
    <row r="29" spans="1:6" x14ac:dyDescent="0.25">
      <c r="A29" s="233"/>
      <c r="B29" s="229"/>
      <c r="C29" s="203" t="s">
        <v>139</v>
      </c>
      <c r="D29" s="148">
        <v>280</v>
      </c>
      <c r="E29" s="148">
        <v>264</v>
      </c>
      <c r="F29" s="109">
        <f t="shared" si="6"/>
        <v>544</v>
      </c>
    </row>
    <row r="30" spans="1:6" x14ac:dyDescent="0.25">
      <c r="A30" s="51"/>
      <c r="B30" s="48"/>
      <c r="C30" s="203"/>
      <c r="D30" s="111"/>
      <c r="E30" s="111"/>
      <c r="F30" s="109"/>
    </row>
    <row r="31" spans="1:6" x14ac:dyDescent="0.25">
      <c r="A31" s="234">
        <v>5</v>
      </c>
      <c r="B31" s="229" t="s">
        <v>95</v>
      </c>
      <c r="C31" s="186">
        <v>5</v>
      </c>
      <c r="D31" s="115">
        <f>SUM(D32:D36)</f>
        <v>1381</v>
      </c>
      <c r="E31" s="115">
        <f t="shared" ref="E31:F31" si="7">SUM(E32:E36)</f>
        <v>1239</v>
      </c>
      <c r="F31" s="115">
        <f t="shared" si="7"/>
        <v>2620</v>
      </c>
    </row>
    <row r="32" spans="1:6" x14ac:dyDescent="0.25">
      <c r="A32" s="232"/>
      <c r="B32" s="229"/>
      <c r="C32" s="204" t="s">
        <v>134</v>
      </c>
      <c r="D32" s="207">
        <v>253</v>
      </c>
      <c r="E32" s="207">
        <v>259</v>
      </c>
      <c r="F32" s="108">
        <f>SUM(D32:E32)</f>
        <v>512</v>
      </c>
    </row>
    <row r="33" spans="1:6" x14ac:dyDescent="0.25">
      <c r="A33" s="232"/>
      <c r="B33" s="229"/>
      <c r="C33" s="204" t="s">
        <v>135</v>
      </c>
      <c r="D33" s="207">
        <v>235</v>
      </c>
      <c r="E33" s="207">
        <v>208</v>
      </c>
      <c r="F33" s="108">
        <f t="shared" ref="F33:F36" si="8">SUM(D33:E33)</f>
        <v>443</v>
      </c>
    </row>
    <row r="34" spans="1:6" x14ac:dyDescent="0.25">
      <c r="A34" s="232"/>
      <c r="B34" s="229"/>
      <c r="C34" s="204" t="s">
        <v>136</v>
      </c>
      <c r="D34" s="207">
        <v>229</v>
      </c>
      <c r="E34" s="207">
        <v>199</v>
      </c>
      <c r="F34" s="108">
        <f t="shared" si="8"/>
        <v>428</v>
      </c>
    </row>
    <row r="35" spans="1:6" x14ac:dyDescent="0.25">
      <c r="A35" s="232"/>
      <c r="B35" s="229"/>
      <c r="C35" s="204" t="s">
        <v>137</v>
      </c>
      <c r="D35" s="207">
        <v>270</v>
      </c>
      <c r="E35" s="207">
        <v>226</v>
      </c>
      <c r="F35" s="108">
        <f t="shared" si="8"/>
        <v>496</v>
      </c>
    </row>
    <row r="36" spans="1:6" x14ac:dyDescent="0.25">
      <c r="A36" s="233"/>
      <c r="B36" s="229"/>
      <c r="C36" s="204" t="s">
        <v>138</v>
      </c>
      <c r="D36" s="207">
        <v>394</v>
      </c>
      <c r="E36" s="207">
        <v>347</v>
      </c>
      <c r="F36" s="108">
        <f t="shared" si="8"/>
        <v>741</v>
      </c>
    </row>
    <row r="37" spans="1:6" x14ac:dyDescent="0.25">
      <c r="A37" s="51"/>
      <c r="B37" s="48"/>
      <c r="C37" s="204"/>
      <c r="D37" s="208"/>
      <c r="E37" s="208"/>
      <c r="F37" s="108"/>
    </row>
    <row r="38" spans="1:6" x14ac:dyDescent="0.25">
      <c r="A38" s="234">
        <v>6</v>
      </c>
      <c r="B38" s="229" t="s">
        <v>96</v>
      </c>
      <c r="C38" s="186">
        <v>2</v>
      </c>
      <c r="D38" s="115">
        <f>SUM(D39:D40)</f>
        <v>308</v>
      </c>
      <c r="E38" s="115">
        <f t="shared" ref="E38:F38" si="9">SUM(E39:E40)</f>
        <v>256</v>
      </c>
      <c r="F38" s="115">
        <f t="shared" si="9"/>
        <v>564</v>
      </c>
    </row>
    <row r="39" spans="1:6" x14ac:dyDescent="0.25">
      <c r="A39" s="232"/>
      <c r="B39" s="229"/>
      <c r="C39" s="204" t="s">
        <v>134</v>
      </c>
      <c r="D39" s="148">
        <v>203</v>
      </c>
      <c r="E39" s="148">
        <v>172</v>
      </c>
      <c r="F39" s="108">
        <f>SUM(D39:E39)</f>
        <v>375</v>
      </c>
    </row>
    <row r="40" spans="1:6" x14ac:dyDescent="0.25">
      <c r="A40" s="233"/>
      <c r="B40" s="229"/>
      <c r="C40" s="204" t="s">
        <v>135</v>
      </c>
      <c r="D40" s="148">
        <v>105</v>
      </c>
      <c r="E40" s="148">
        <v>84</v>
      </c>
      <c r="F40" s="108">
        <f>SUM(D40:E40)</f>
        <v>189</v>
      </c>
    </row>
    <row r="41" spans="1:6" x14ac:dyDescent="0.25">
      <c r="A41" s="51"/>
      <c r="B41" s="48"/>
      <c r="C41" s="204"/>
      <c r="D41" s="208"/>
      <c r="E41" s="208"/>
      <c r="F41" s="108"/>
    </row>
    <row r="42" spans="1:6" x14ac:dyDescent="0.25">
      <c r="A42" s="234">
        <v>7</v>
      </c>
      <c r="B42" s="229" t="s">
        <v>44</v>
      </c>
      <c r="C42" s="186">
        <v>3</v>
      </c>
      <c r="D42" s="115">
        <f>SUM(D43:D45)</f>
        <v>804</v>
      </c>
      <c r="E42" s="115">
        <f t="shared" ref="E42:F42" si="10">SUM(E43:E45)</f>
        <v>741</v>
      </c>
      <c r="F42" s="115">
        <f t="shared" si="10"/>
        <v>1545</v>
      </c>
    </row>
    <row r="43" spans="1:6" x14ac:dyDescent="0.25">
      <c r="A43" s="232"/>
      <c r="B43" s="229"/>
      <c r="C43" s="204" t="s">
        <v>134</v>
      </c>
      <c r="D43" s="207">
        <v>270</v>
      </c>
      <c r="E43" s="207">
        <v>265</v>
      </c>
      <c r="F43" s="108">
        <f>SUM(D43:E43)</f>
        <v>535</v>
      </c>
    </row>
    <row r="44" spans="1:6" x14ac:dyDescent="0.25">
      <c r="A44" s="232"/>
      <c r="B44" s="229"/>
      <c r="C44" s="204" t="s">
        <v>135</v>
      </c>
      <c r="D44" s="207">
        <v>251</v>
      </c>
      <c r="E44" s="207">
        <v>227</v>
      </c>
      <c r="F44" s="108">
        <f t="shared" ref="F44:F45" si="11">SUM(D44:E44)</f>
        <v>478</v>
      </c>
    </row>
    <row r="45" spans="1:6" x14ac:dyDescent="0.25">
      <c r="A45" s="233"/>
      <c r="B45" s="229"/>
      <c r="C45" s="204" t="s">
        <v>136</v>
      </c>
      <c r="D45" s="207">
        <v>283</v>
      </c>
      <c r="E45" s="207">
        <v>249</v>
      </c>
      <c r="F45" s="108">
        <f t="shared" si="11"/>
        <v>532</v>
      </c>
    </row>
    <row r="46" spans="1:6" x14ac:dyDescent="0.25">
      <c r="A46" s="51"/>
      <c r="B46" s="48"/>
      <c r="C46" s="204"/>
      <c r="D46" s="208"/>
      <c r="E46" s="208"/>
      <c r="F46" s="108"/>
    </row>
    <row r="47" spans="1:6" x14ac:dyDescent="0.25">
      <c r="A47" s="234">
        <v>8</v>
      </c>
      <c r="B47" s="229" t="s">
        <v>97</v>
      </c>
      <c r="C47" s="186">
        <v>3</v>
      </c>
      <c r="D47" s="115">
        <f>SUM(D48:D50)</f>
        <v>557</v>
      </c>
      <c r="E47" s="115">
        <f t="shared" ref="E47:F47" si="12">SUM(E48:E50)</f>
        <v>564</v>
      </c>
      <c r="F47" s="115">
        <f t="shared" si="12"/>
        <v>1121</v>
      </c>
    </row>
    <row r="48" spans="1:6" x14ac:dyDescent="0.25">
      <c r="A48" s="232"/>
      <c r="B48" s="229"/>
      <c r="C48" s="204" t="s">
        <v>134</v>
      </c>
      <c r="D48" s="148">
        <v>183</v>
      </c>
      <c r="E48" s="148">
        <v>192</v>
      </c>
      <c r="F48" s="108">
        <f>SUM(D48:E48)</f>
        <v>375</v>
      </c>
    </row>
    <row r="49" spans="1:6" x14ac:dyDescent="0.25">
      <c r="A49" s="232"/>
      <c r="B49" s="229"/>
      <c r="C49" s="204" t="s">
        <v>135</v>
      </c>
      <c r="D49" s="148">
        <v>217</v>
      </c>
      <c r="E49" s="148">
        <v>214</v>
      </c>
      <c r="F49" s="108">
        <f t="shared" ref="F49:F50" si="13">SUM(D49:E49)</f>
        <v>431</v>
      </c>
    </row>
    <row r="50" spans="1:6" x14ac:dyDescent="0.25">
      <c r="A50" s="233"/>
      <c r="B50" s="229"/>
      <c r="C50" s="204" t="s">
        <v>136</v>
      </c>
      <c r="D50" s="148">
        <v>157</v>
      </c>
      <c r="E50" s="148">
        <v>158</v>
      </c>
      <c r="F50" s="108">
        <f t="shared" si="13"/>
        <v>315</v>
      </c>
    </row>
    <row r="51" spans="1:6" x14ac:dyDescent="0.25">
      <c r="A51" s="51"/>
      <c r="B51" s="48"/>
      <c r="C51" s="204"/>
      <c r="D51" s="208"/>
      <c r="E51" s="208"/>
      <c r="F51" s="108"/>
    </row>
    <row r="52" spans="1:6" x14ac:dyDescent="0.25">
      <c r="A52" s="234">
        <v>9</v>
      </c>
      <c r="B52" s="229" t="s">
        <v>98</v>
      </c>
      <c r="C52" s="186">
        <v>3</v>
      </c>
      <c r="D52" s="115">
        <f>SUM(D53:D55)</f>
        <v>773</v>
      </c>
      <c r="E52" s="115">
        <f t="shared" ref="E52:F52" si="14">SUM(E53:E55)</f>
        <v>642</v>
      </c>
      <c r="F52" s="115">
        <f t="shared" si="14"/>
        <v>1415</v>
      </c>
    </row>
    <row r="53" spans="1:6" x14ac:dyDescent="0.25">
      <c r="A53" s="232"/>
      <c r="B53" s="229"/>
      <c r="C53" s="204" t="s">
        <v>134</v>
      </c>
      <c r="D53" s="148">
        <v>358</v>
      </c>
      <c r="E53" s="148">
        <v>323</v>
      </c>
      <c r="F53" s="108">
        <f>SUM(D53:E53)</f>
        <v>681</v>
      </c>
    </row>
    <row r="54" spans="1:6" x14ac:dyDescent="0.25">
      <c r="A54" s="232"/>
      <c r="B54" s="229"/>
      <c r="C54" s="204" t="s">
        <v>135</v>
      </c>
      <c r="D54" s="148">
        <v>292</v>
      </c>
      <c r="E54" s="148">
        <v>220</v>
      </c>
      <c r="F54" s="108">
        <f t="shared" ref="F54:F55" si="15">SUM(D54:E54)</f>
        <v>512</v>
      </c>
    </row>
    <row r="55" spans="1:6" x14ac:dyDescent="0.25">
      <c r="A55" s="233"/>
      <c r="B55" s="229"/>
      <c r="C55" s="204" t="s">
        <v>136</v>
      </c>
      <c r="D55" s="148">
        <v>123</v>
      </c>
      <c r="E55" s="148">
        <v>99</v>
      </c>
      <c r="F55" s="108">
        <f t="shared" si="15"/>
        <v>222</v>
      </c>
    </row>
    <row r="56" spans="1:6" x14ac:dyDescent="0.25">
      <c r="A56" s="51"/>
      <c r="B56" s="48"/>
      <c r="C56" s="204"/>
      <c r="D56" s="208"/>
      <c r="E56" s="208"/>
      <c r="F56" s="108"/>
    </row>
    <row r="57" spans="1:6" x14ac:dyDescent="0.25">
      <c r="A57" s="234">
        <v>10</v>
      </c>
      <c r="B57" s="229" t="s">
        <v>99</v>
      </c>
      <c r="C57" s="186">
        <v>5</v>
      </c>
      <c r="D57" s="115">
        <f>SUM(D58:D62)</f>
        <v>1496</v>
      </c>
      <c r="E57" s="115">
        <f t="shared" ref="E57:F57" si="16">SUM(E58:E62)</f>
        <v>1314</v>
      </c>
      <c r="F57" s="115">
        <f t="shared" si="16"/>
        <v>2810</v>
      </c>
    </row>
    <row r="58" spans="1:6" x14ac:dyDescent="0.25">
      <c r="A58" s="232"/>
      <c r="B58" s="229"/>
      <c r="C58" s="204" t="s">
        <v>134</v>
      </c>
      <c r="D58" s="207">
        <v>294</v>
      </c>
      <c r="E58" s="207">
        <v>251</v>
      </c>
      <c r="F58" s="108">
        <f>SUM(D58:E58)</f>
        <v>545</v>
      </c>
    </row>
    <row r="59" spans="1:6" x14ac:dyDescent="0.25">
      <c r="A59" s="232"/>
      <c r="B59" s="229"/>
      <c r="C59" s="204" t="s">
        <v>135</v>
      </c>
      <c r="D59" s="207">
        <v>300</v>
      </c>
      <c r="E59" s="207">
        <v>246</v>
      </c>
      <c r="F59" s="108">
        <f t="shared" ref="F59:F62" si="17">SUM(D59:E59)</f>
        <v>546</v>
      </c>
    </row>
    <row r="60" spans="1:6" x14ac:dyDescent="0.25">
      <c r="A60" s="232"/>
      <c r="B60" s="229"/>
      <c r="C60" s="204" t="s">
        <v>136</v>
      </c>
      <c r="D60" s="207">
        <v>356</v>
      </c>
      <c r="E60" s="207">
        <v>309</v>
      </c>
      <c r="F60" s="108">
        <f t="shared" si="17"/>
        <v>665</v>
      </c>
    </row>
    <row r="61" spans="1:6" x14ac:dyDescent="0.25">
      <c r="A61" s="232"/>
      <c r="B61" s="229"/>
      <c r="C61" s="204" t="s">
        <v>137</v>
      </c>
      <c r="D61" s="207">
        <v>322</v>
      </c>
      <c r="E61" s="207">
        <v>305</v>
      </c>
      <c r="F61" s="108">
        <f t="shared" si="17"/>
        <v>627</v>
      </c>
    </row>
    <row r="62" spans="1:6" x14ac:dyDescent="0.25">
      <c r="A62" s="233"/>
      <c r="B62" s="229"/>
      <c r="C62" s="204" t="s">
        <v>138</v>
      </c>
      <c r="D62" s="207">
        <v>224</v>
      </c>
      <c r="E62" s="207">
        <v>203</v>
      </c>
      <c r="F62" s="108">
        <f t="shared" si="17"/>
        <v>427</v>
      </c>
    </row>
    <row r="63" spans="1:6" x14ac:dyDescent="0.25">
      <c r="A63" s="51"/>
      <c r="B63" s="48"/>
      <c r="C63" s="204"/>
      <c r="D63" s="208"/>
      <c r="E63" s="208"/>
      <c r="F63" s="108"/>
    </row>
    <row r="64" spans="1:6" x14ac:dyDescent="0.25">
      <c r="A64" s="234">
        <v>11</v>
      </c>
      <c r="B64" s="229" t="s">
        <v>100</v>
      </c>
      <c r="C64" s="186">
        <v>2</v>
      </c>
      <c r="D64" s="115">
        <f>SUM(D65:D66)</f>
        <v>709</v>
      </c>
      <c r="E64" s="115">
        <f t="shared" ref="E64:F64" si="18">SUM(E65:E66)</f>
        <v>674</v>
      </c>
      <c r="F64" s="115">
        <f t="shared" si="18"/>
        <v>1383</v>
      </c>
    </row>
    <row r="65" spans="1:6" x14ac:dyDescent="0.25">
      <c r="A65" s="232"/>
      <c r="B65" s="229"/>
      <c r="C65" s="204" t="s">
        <v>134</v>
      </c>
      <c r="D65" s="207">
        <v>368</v>
      </c>
      <c r="E65" s="207">
        <v>352</v>
      </c>
      <c r="F65" s="108">
        <f>SUM(D65:E65)</f>
        <v>720</v>
      </c>
    </row>
    <row r="66" spans="1:6" x14ac:dyDescent="0.25">
      <c r="A66" s="233"/>
      <c r="B66" s="229"/>
      <c r="C66" s="204" t="s">
        <v>135</v>
      </c>
      <c r="D66" s="207">
        <v>341</v>
      </c>
      <c r="E66" s="207">
        <v>322</v>
      </c>
      <c r="F66" s="108">
        <f>SUM(D66:E66)</f>
        <v>663</v>
      </c>
    </row>
    <row r="67" spans="1:6" x14ac:dyDescent="0.25">
      <c r="A67" s="51"/>
      <c r="B67" s="48"/>
      <c r="C67" s="204"/>
      <c r="D67" s="208"/>
      <c r="E67" s="208"/>
      <c r="F67" s="108"/>
    </row>
    <row r="68" spans="1:6" x14ac:dyDescent="0.25">
      <c r="A68" s="234">
        <v>12</v>
      </c>
      <c r="B68" s="229" t="s">
        <v>101</v>
      </c>
      <c r="C68" s="186">
        <v>1</v>
      </c>
      <c r="D68" s="115">
        <f>SUM(D69)</f>
        <v>245</v>
      </c>
      <c r="E68" s="115">
        <f t="shared" ref="E68:F68" si="19">SUM(E69)</f>
        <v>227</v>
      </c>
      <c r="F68" s="115">
        <f t="shared" si="19"/>
        <v>472</v>
      </c>
    </row>
    <row r="69" spans="1:6" x14ac:dyDescent="0.25">
      <c r="A69" s="233"/>
      <c r="B69" s="229"/>
      <c r="C69" s="204" t="s">
        <v>134</v>
      </c>
      <c r="D69" s="148">
        <v>245</v>
      </c>
      <c r="E69" s="148">
        <v>227</v>
      </c>
      <c r="F69" s="108">
        <f>SUM(D69:E69)</f>
        <v>472</v>
      </c>
    </row>
    <row r="70" spans="1:6" x14ac:dyDescent="0.25">
      <c r="A70" s="51"/>
      <c r="B70" s="48"/>
      <c r="C70" s="204"/>
      <c r="D70" s="208"/>
      <c r="E70" s="208"/>
      <c r="F70" s="108"/>
    </row>
    <row r="71" spans="1:6" x14ac:dyDescent="0.25">
      <c r="A71" s="234">
        <v>13</v>
      </c>
      <c r="B71" s="229" t="s">
        <v>102</v>
      </c>
      <c r="C71" s="186">
        <v>2</v>
      </c>
      <c r="D71" s="115">
        <f>SUM(D72:D73)</f>
        <v>559</v>
      </c>
      <c r="E71" s="115">
        <f t="shared" ref="E71:F71" si="20">SUM(E72:E73)</f>
        <v>495</v>
      </c>
      <c r="F71" s="115">
        <f t="shared" si="20"/>
        <v>1054</v>
      </c>
    </row>
    <row r="72" spans="1:6" x14ac:dyDescent="0.25">
      <c r="A72" s="232"/>
      <c r="B72" s="229"/>
      <c r="C72" s="204" t="s">
        <v>134</v>
      </c>
      <c r="D72" s="148">
        <v>174</v>
      </c>
      <c r="E72" s="148">
        <v>155</v>
      </c>
      <c r="F72" s="108">
        <f>SUM(D72:E72)</f>
        <v>329</v>
      </c>
    </row>
    <row r="73" spans="1:6" x14ac:dyDescent="0.25">
      <c r="A73" s="233"/>
      <c r="B73" s="229"/>
      <c r="C73" s="204" t="s">
        <v>135</v>
      </c>
      <c r="D73" s="148">
        <v>385</v>
      </c>
      <c r="E73" s="148">
        <v>340</v>
      </c>
      <c r="F73" s="108">
        <f>SUM(D73:E73)</f>
        <v>725</v>
      </c>
    </row>
    <row r="74" spans="1:6" x14ac:dyDescent="0.25">
      <c r="A74" s="51"/>
      <c r="B74" s="48"/>
      <c r="C74" s="204"/>
      <c r="D74" s="208"/>
      <c r="E74" s="208"/>
      <c r="F74" s="108"/>
    </row>
    <row r="75" spans="1:6" x14ac:dyDescent="0.25">
      <c r="A75" s="234">
        <v>14</v>
      </c>
      <c r="B75" s="229" t="s">
        <v>103</v>
      </c>
      <c r="C75" s="186">
        <v>3</v>
      </c>
      <c r="D75" s="115">
        <f>SUM(D76:D78)</f>
        <v>597</v>
      </c>
      <c r="E75" s="115">
        <f t="shared" ref="E75:F75" si="21">SUM(E76:E78)</f>
        <v>564</v>
      </c>
      <c r="F75" s="115">
        <f t="shared" si="21"/>
        <v>1161</v>
      </c>
    </row>
    <row r="76" spans="1:6" x14ac:dyDescent="0.25">
      <c r="A76" s="232"/>
      <c r="B76" s="229"/>
      <c r="C76" s="204" t="s">
        <v>134</v>
      </c>
      <c r="D76" s="148">
        <v>212</v>
      </c>
      <c r="E76" s="148">
        <v>192</v>
      </c>
      <c r="F76" s="108">
        <f>SUM(D76:E76)</f>
        <v>404</v>
      </c>
    </row>
    <row r="77" spans="1:6" x14ac:dyDescent="0.25">
      <c r="A77" s="232"/>
      <c r="B77" s="229"/>
      <c r="C77" s="204" t="s">
        <v>135</v>
      </c>
      <c r="D77" s="148">
        <v>219</v>
      </c>
      <c r="E77" s="148">
        <v>217</v>
      </c>
      <c r="F77" s="108">
        <f t="shared" ref="F77:F78" si="22">SUM(D77:E77)</f>
        <v>436</v>
      </c>
    </row>
    <row r="78" spans="1:6" x14ac:dyDescent="0.25">
      <c r="A78" s="233"/>
      <c r="B78" s="229"/>
      <c r="C78" s="204" t="s">
        <v>136</v>
      </c>
      <c r="D78" s="148">
        <v>166</v>
      </c>
      <c r="E78" s="148">
        <v>155</v>
      </c>
      <c r="F78" s="108">
        <f t="shared" si="22"/>
        <v>321</v>
      </c>
    </row>
    <row r="79" spans="1:6" x14ac:dyDescent="0.25">
      <c r="A79" s="51"/>
      <c r="B79" s="48"/>
      <c r="C79" s="204"/>
      <c r="D79" s="208"/>
      <c r="E79" s="208"/>
      <c r="F79" s="108"/>
    </row>
    <row r="80" spans="1:6" x14ac:dyDescent="0.25">
      <c r="A80" s="234">
        <v>15</v>
      </c>
      <c r="B80" s="229" t="s">
        <v>104</v>
      </c>
      <c r="C80" s="186">
        <v>2</v>
      </c>
      <c r="D80" s="115">
        <f>SUM(D81:D82)</f>
        <v>388</v>
      </c>
      <c r="E80" s="115">
        <f t="shared" ref="E80:F80" si="23">SUM(E81:E82)</f>
        <v>331</v>
      </c>
      <c r="F80" s="115">
        <f t="shared" si="23"/>
        <v>719</v>
      </c>
    </row>
    <row r="81" spans="1:6" x14ac:dyDescent="0.25">
      <c r="A81" s="232"/>
      <c r="B81" s="229"/>
      <c r="C81" s="204" t="s">
        <v>134</v>
      </c>
      <c r="D81" s="148">
        <v>196</v>
      </c>
      <c r="E81" s="148">
        <v>171</v>
      </c>
      <c r="F81" s="108">
        <f>SUM(D81:E81)</f>
        <v>367</v>
      </c>
    </row>
    <row r="82" spans="1:6" x14ac:dyDescent="0.25">
      <c r="A82" s="233"/>
      <c r="B82" s="229"/>
      <c r="C82" s="204" t="s">
        <v>135</v>
      </c>
      <c r="D82" s="148">
        <v>192</v>
      </c>
      <c r="E82" s="148">
        <v>160</v>
      </c>
      <c r="F82" s="108">
        <f>SUM(D82:E82)</f>
        <v>352</v>
      </c>
    </row>
    <row r="83" spans="1:6" x14ac:dyDescent="0.25">
      <c r="A83" s="51"/>
      <c r="B83" s="48"/>
      <c r="C83" s="204"/>
      <c r="D83" s="208"/>
      <c r="E83" s="208"/>
      <c r="F83" s="108"/>
    </row>
    <row r="84" spans="1:6" x14ac:dyDescent="0.25">
      <c r="A84" s="234">
        <v>16</v>
      </c>
      <c r="B84" s="229" t="s">
        <v>105</v>
      </c>
      <c r="C84" s="186">
        <v>2</v>
      </c>
      <c r="D84" s="115">
        <f>SUM(D85:D86)</f>
        <v>503</v>
      </c>
      <c r="E84" s="115">
        <f t="shared" ref="E84:F84" si="24">SUM(E85:E86)</f>
        <v>449</v>
      </c>
      <c r="F84" s="115">
        <f t="shared" si="24"/>
        <v>952</v>
      </c>
    </row>
    <row r="85" spans="1:6" x14ac:dyDescent="0.25">
      <c r="A85" s="232"/>
      <c r="B85" s="229"/>
      <c r="C85" s="204" t="s">
        <v>134</v>
      </c>
      <c r="D85" s="148">
        <v>244</v>
      </c>
      <c r="E85" s="148">
        <v>228</v>
      </c>
      <c r="F85" s="108">
        <f>SUM(D85:E85)</f>
        <v>472</v>
      </c>
    </row>
    <row r="86" spans="1:6" x14ac:dyDescent="0.25">
      <c r="A86" s="233"/>
      <c r="B86" s="229"/>
      <c r="C86" s="204" t="s">
        <v>135</v>
      </c>
      <c r="D86" s="148">
        <v>259</v>
      </c>
      <c r="E86" s="148">
        <v>221</v>
      </c>
      <c r="F86" s="108">
        <f>SUM(D86:E86)</f>
        <v>480</v>
      </c>
    </row>
    <row r="87" spans="1:6" x14ac:dyDescent="0.25">
      <c r="A87" s="51"/>
      <c r="B87" s="48"/>
      <c r="C87" s="204"/>
      <c r="D87" s="208"/>
      <c r="E87" s="208"/>
      <c r="F87" s="108"/>
    </row>
    <row r="88" spans="1:6" x14ac:dyDescent="0.25">
      <c r="A88" s="234">
        <v>17</v>
      </c>
      <c r="B88" s="229" t="s">
        <v>106</v>
      </c>
      <c r="C88" s="186">
        <v>2</v>
      </c>
      <c r="D88" s="115">
        <f>SUM(D89:D90)</f>
        <v>416</v>
      </c>
      <c r="E88" s="115">
        <f t="shared" ref="E88:F88" si="25">SUM(E89:E90)</f>
        <v>348</v>
      </c>
      <c r="F88" s="115">
        <f t="shared" si="25"/>
        <v>764</v>
      </c>
    </row>
    <row r="89" spans="1:6" x14ac:dyDescent="0.25">
      <c r="A89" s="232"/>
      <c r="B89" s="229"/>
      <c r="C89" s="204" t="s">
        <v>134</v>
      </c>
      <c r="D89" s="207">
        <v>197</v>
      </c>
      <c r="E89" s="207">
        <v>171</v>
      </c>
      <c r="F89" s="108">
        <f>SUM(D89:E89)</f>
        <v>368</v>
      </c>
    </row>
    <row r="90" spans="1:6" x14ac:dyDescent="0.25">
      <c r="A90" s="233"/>
      <c r="B90" s="229"/>
      <c r="C90" s="204" t="s">
        <v>135</v>
      </c>
      <c r="D90" s="207">
        <v>219</v>
      </c>
      <c r="E90" s="207">
        <v>177</v>
      </c>
      <c r="F90" s="108">
        <f>SUM(D90:E90)</f>
        <v>396</v>
      </c>
    </row>
    <row r="91" spans="1:6" x14ac:dyDescent="0.25">
      <c r="A91" s="51"/>
      <c r="B91" s="48"/>
      <c r="C91" s="204"/>
      <c r="D91" s="208"/>
      <c r="E91" s="208"/>
      <c r="F91" s="108"/>
    </row>
    <row r="92" spans="1:6" x14ac:dyDescent="0.25">
      <c r="A92" s="234">
        <v>18</v>
      </c>
      <c r="B92" s="229" t="s">
        <v>107</v>
      </c>
      <c r="C92" s="186">
        <v>3</v>
      </c>
      <c r="D92" s="115">
        <f>SUM(D93:D95)</f>
        <v>456</v>
      </c>
      <c r="E92" s="115">
        <f t="shared" ref="E92:F92" si="26">SUM(E93:E95)</f>
        <v>395</v>
      </c>
      <c r="F92" s="115">
        <f t="shared" si="26"/>
        <v>851</v>
      </c>
    </row>
    <row r="93" spans="1:6" x14ac:dyDescent="0.25">
      <c r="A93" s="232"/>
      <c r="B93" s="229"/>
      <c r="C93" s="204" t="s">
        <v>134</v>
      </c>
      <c r="D93" s="207">
        <v>164</v>
      </c>
      <c r="E93" s="207">
        <v>150</v>
      </c>
      <c r="F93" s="108">
        <f>SUM(D93:E93)</f>
        <v>314</v>
      </c>
    </row>
    <row r="94" spans="1:6" x14ac:dyDescent="0.25">
      <c r="A94" s="232"/>
      <c r="B94" s="229"/>
      <c r="C94" s="204" t="s">
        <v>135</v>
      </c>
      <c r="D94" s="207">
        <v>177</v>
      </c>
      <c r="E94" s="207">
        <v>158</v>
      </c>
      <c r="F94" s="108">
        <f t="shared" ref="F94:F95" si="27">SUM(D94:E94)</f>
        <v>335</v>
      </c>
    </row>
    <row r="95" spans="1:6" x14ac:dyDescent="0.25">
      <c r="A95" s="233"/>
      <c r="B95" s="229"/>
      <c r="C95" s="204" t="s">
        <v>136</v>
      </c>
      <c r="D95" s="207">
        <v>115</v>
      </c>
      <c r="E95" s="207">
        <v>87</v>
      </c>
      <c r="F95" s="108">
        <f t="shared" si="27"/>
        <v>202</v>
      </c>
    </row>
    <row r="97" spans="4:6" x14ac:dyDescent="0.25">
      <c r="D97" s="247" t="s">
        <v>412</v>
      </c>
      <c r="E97" s="247"/>
      <c r="F97" s="247"/>
    </row>
    <row r="98" spans="4:6" x14ac:dyDescent="0.25">
      <c r="D98" s="247" t="s">
        <v>413</v>
      </c>
      <c r="E98" s="247"/>
      <c r="F98" s="247"/>
    </row>
    <row r="99" spans="4:6" x14ac:dyDescent="0.25">
      <c r="D99" s="247" t="s">
        <v>131</v>
      </c>
      <c r="E99" s="247"/>
      <c r="F99" s="247"/>
    </row>
    <row r="100" spans="4:6" x14ac:dyDescent="0.25">
      <c r="D100" s="248" t="s">
        <v>414</v>
      </c>
      <c r="E100" s="248"/>
      <c r="F100" s="248"/>
    </row>
    <row r="104" spans="4:6" x14ac:dyDescent="0.25">
      <c r="D104" s="249" t="s">
        <v>415</v>
      </c>
      <c r="E104" s="249"/>
      <c r="F104" s="249"/>
    </row>
  </sheetData>
  <mergeCells count="45">
    <mergeCell ref="A71:A73"/>
    <mergeCell ref="B71:B73"/>
    <mergeCell ref="A88:A90"/>
    <mergeCell ref="B88:B90"/>
    <mergeCell ref="A92:A95"/>
    <mergeCell ref="B92:B95"/>
    <mergeCell ref="A75:A78"/>
    <mergeCell ref="B75:B78"/>
    <mergeCell ref="A80:A82"/>
    <mergeCell ref="B80:B82"/>
    <mergeCell ref="A84:A86"/>
    <mergeCell ref="B84:B86"/>
    <mergeCell ref="A57:A62"/>
    <mergeCell ref="B57:B62"/>
    <mergeCell ref="A64:A66"/>
    <mergeCell ref="B64:B66"/>
    <mergeCell ref="A68:A69"/>
    <mergeCell ref="B68:B69"/>
    <mergeCell ref="B38:B40"/>
    <mergeCell ref="A47:A50"/>
    <mergeCell ref="B47:B50"/>
    <mergeCell ref="A52:A55"/>
    <mergeCell ref="B52:B55"/>
    <mergeCell ref="A1:F1"/>
    <mergeCell ref="A2:F2"/>
    <mergeCell ref="A3:F3"/>
    <mergeCell ref="A6:B6"/>
    <mergeCell ref="A12:A15"/>
    <mergeCell ref="B12:B15"/>
    <mergeCell ref="D100:F100"/>
    <mergeCell ref="D104:F104"/>
    <mergeCell ref="B8:B10"/>
    <mergeCell ref="A8:A10"/>
    <mergeCell ref="D97:F97"/>
    <mergeCell ref="D98:F98"/>
    <mergeCell ref="D99:F99"/>
    <mergeCell ref="A17:A21"/>
    <mergeCell ref="B17:B20"/>
    <mergeCell ref="A42:A45"/>
    <mergeCell ref="B42:B45"/>
    <mergeCell ref="A23:A29"/>
    <mergeCell ref="B23:B29"/>
    <mergeCell ref="A31:A36"/>
    <mergeCell ref="B31:B36"/>
    <mergeCell ref="A38:A40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topLeftCell="A16" zoomScale="85" zoomScaleNormal="100" zoomScaleSheetLayoutView="85" workbookViewId="0">
      <selection activeCell="B12" sqref="B12"/>
    </sheetView>
  </sheetViews>
  <sheetFormatPr defaultRowHeight="15" x14ac:dyDescent="0.25"/>
  <cols>
    <col min="1" max="1" width="5" customWidth="1"/>
    <col min="2" max="2" width="22.85546875" bestFit="1" customWidth="1"/>
    <col min="3" max="3" width="9.140625" style="128"/>
    <col min="4" max="4" width="13.28515625" customWidth="1"/>
    <col min="5" max="5" width="15" customWidth="1"/>
    <col min="6" max="6" width="15.140625" customWidth="1"/>
    <col min="7" max="7" width="10.5703125" bestFit="1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3"/>
      <c r="B4" s="53"/>
      <c r="C4" s="125"/>
      <c r="D4" s="53"/>
      <c r="E4" s="53"/>
      <c r="F4" s="52"/>
    </row>
    <row r="5" spans="1:6" ht="22.5" customHeight="1" thickBot="1" x14ac:dyDescent="0.3">
      <c r="A5" s="30" t="s">
        <v>0</v>
      </c>
      <c r="B5" s="30" t="s">
        <v>1</v>
      </c>
      <c r="C5" s="69" t="s">
        <v>2</v>
      </c>
      <c r="D5" s="30" t="s">
        <v>3</v>
      </c>
      <c r="E5" s="30" t="s">
        <v>4</v>
      </c>
      <c r="F5" s="36" t="s">
        <v>410</v>
      </c>
    </row>
    <row r="6" spans="1:6" ht="16.5" thickTop="1" thickBot="1" x14ac:dyDescent="0.3">
      <c r="A6" s="256" t="s">
        <v>148</v>
      </c>
      <c r="B6" s="256"/>
      <c r="C6" s="62">
        <f>SUM(C8+C13+C17+C22+C27+C32+C38+C41)</f>
        <v>21</v>
      </c>
      <c r="D6" s="129">
        <f>SUM(D8+D13+D17+D22+D27+D32+D38+D41)</f>
        <v>4563</v>
      </c>
      <c r="E6" s="129">
        <f t="shared" ref="E6:F6" si="0">SUM(E8+E13+E17+E22+E27+E32+E38+E41)</f>
        <v>4516</v>
      </c>
      <c r="F6" s="129">
        <f t="shared" si="0"/>
        <v>9079</v>
      </c>
    </row>
    <row r="7" spans="1:6" ht="15.75" thickTop="1" x14ac:dyDescent="0.25">
      <c r="A7" s="59"/>
      <c r="B7" s="59"/>
      <c r="C7" s="60"/>
      <c r="D7" s="130"/>
      <c r="E7" s="130"/>
      <c r="F7" s="130"/>
    </row>
    <row r="8" spans="1:6" x14ac:dyDescent="0.25">
      <c r="A8" s="234">
        <v>1</v>
      </c>
      <c r="B8" s="234" t="s">
        <v>85</v>
      </c>
      <c r="C8" s="101">
        <v>3</v>
      </c>
      <c r="D8" s="131">
        <f>SUM(D9:D11)</f>
        <v>673</v>
      </c>
      <c r="E8" s="131">
        <f t="shared" ref="E8" si="1">SUM(E9:E11)</f>
        <v>680</v>
      </c>
      <c r="F8" s="131">
        <f>SUM(D8:E8)</f>
        <v>1353</v>
      </c>
    </row>
    <row r="9" spans="1:6" x14ac:dyDescent="0.25">
      <c r="A9" s="232"/>
      <c r="B9" s="232"/>
      <c r="C9" s="126" t="s">
        <v>134</v>
      </c>
      <c r="D9" s="109">
        <v>225</v>
      </c>
      <c r="E9" s="109">
        <v>234</v>
      </c>
      <c r="F9" s="108" t="s">
        <v>243</v>
      </c>
    </row>
    <row r="10" spans="1:6" x14ac:dyDescent="0.25">
      <c r="A10" s="232"/>
      <c r="B10" s="232"/>
      <c r="C10" s="126" t="s">
        <v>135</v>
      </c>
      <c r="D10" s="111">
        <v>244</v>
      </c>
      <c r="E10" s="111">
        <v>239</v>
      </c>
      <c r="F10" s="109" t="s">
        <v>244</v>
      </c>
    </row>
    <row r="11" spans="1:6" x14ac:dyDescent="0.25">
      <c r="A11" s="233"/>
      <c r="B11" s="233"/>
      <c r="C11" s="126" t="s">
        <v>136</v>
      </c>
      <c r="D11" s="111">
        <v>204</v>
      </c>
      <c r="E11" s="111">
        <v>207</v>
      </c>
      <c r="F11" s="109" t="s">
        <v>245</v>
      </c>
    </row>
    <row r="12" spans="1:6" x14ac:dyDescent="0.25">
      <c r="A12" s="48"/>
      <c r="B12" s="50"/>
      <c r="C12" s="83"/>
      <c r="D12" s="111"/>
      <c r="E12" s="111"/>
      <c r="F12" s="109"/>
    </row>
    <row r="13" spans="1:6" x14ac:dyDescent="0.25">
      <c r="A13" s="234">
        <v>2</v>
      </c>
      <c r="B13" s="234" t="s">
        <v>86</v>
      </c>
      <c r="C13" s="127">
        <v>2</v>
      </c>
      <c r="D13" s="113">
        <f>SUM(D14:D15)</f>
        <v>442</v>
      </c>
      <c r="E13" s="113">
        <f t="shared" ref="E13" si="2">SUM(E14:E15)</f>
        <v>411</v>
      </c>
      <c r="F13" s="113">
        <f>SUM(D13:E13)</f>
        <v>853</v>
      </c>
    </row>
    <row r="14" spans="1:6" x14ac:dyDescent="0.25">
      <c r="A14" s="232"/>
      <c r="B14" s="232"/>
      <c r="C14" s="126" t="s">
        <v>134</v>
      </c>
      <c r="D14" s="111">
        <v>227</v>
      </c>
      <c r="E14" s="111">
        <v>206</v>
      </c>
      <c r="F14" s="108" t="s">
        <v>178</v>
      </c>
    </row>
    <row r="15" spans="1:6" x14ac:dyDescent="0.25">
      <c r="A15" s="233"/>
      <c r="B15" s="233"/>
      <c r="C15" s="126" t="s">
        <v>135</v>
      </c>
      <c r="D15" s="111">
        <v>215</v>
      </c>
      <c r="E15" s="111">
        <v>205</v>
      </c>
      <c r="F15" s="109" t="s">
        <v>246</v>
      </c>
    </row>
    <row r="16" spans="1:6" x14ac:dyDescent="0.25">
      <c r="A16" s="88"/>
      <c r="B16" s="49"/>
      <c r="C16" s="83"/>
      <c r="D16" s="111"/>
      <c r="E16" s="111"/>
      <c r="F16" s="109"/>
    </row>
    <row r="17" spans="1:6" x14ac:dyDescent="0.25">
      <c r="A17" s="232">
        <v>3</v>
      </c>
      <c r="B17" s="234" t="s">
        <v>87</v>
      </c>
      <c r="C17" s="127">
        <v>3</v>
      </c>
      <c r="D17" s="113">
        <f>SUM(D18:D20)</f>
        <v>715</v>
      </c>
      <c r="E17" s="113">
        <f t="shared" ref="E17" si="3">SUM(E18:E20)</f>
        <v>688</v>
      </c>
      <c r="F17" s="113">
        <f>SUM(D17:E17)</f>
        <v>1403</v>
      </c>
    </row>
    <row r="18" spans="1:6" x14ac:dyDescent="0.25">
      <c r="A18" s="232"/>
      <c r="B18" s="232"/>
      <c r="C18" s="126" t="s">
        <v>134</v>
      </c>
      <c r="D18" s="111">
        <v>238</v>
      </c>
      <c r="E18" s="111">
        <v>232</v>
      </c>
      <c r="F18" s="108" t="s">
        <v>247</v>
      </c>
    </row>
    <row r="19" spans="1:6" x14ac:dyDescent="0.25">
      <c r="A19" s="232"/>
      <c r="B19" s="232"/>
      <c r="C19" s="126" t="s">
        <v>135</v>
      </c>
      <c r="D19" s="111">
        <v>243</v>
      </c>
      <c r="E19" s="111">
        <v>237</v>
      </c>
      <c r="F19" s="109" t="s">
        <v>248</v>
      </c>
    </row>
    <row r="20" spans="1:6" x14ac:dyDescent="0.25">
      <c r="A20" s="233"/>
      <c r="B20" s="233"/>
      <c r="C20" s="126" t="s">
        <v>136</v>
      </c>
      <c r="D20" s="111">
        <v>234</v>
      </c>
      <c r="E20" s="111">
        <v>219</v>
      </c>
      <c r="F20" s="109" t="s">
        <v>249</v>
      </c>
    </row>
    <row r="21" spans="1:6" x14ac:dyDescent="0.25">
      <c r="A21" s="88"/>
      <c r="B21" s="50"/>
      <c r="C21" s="83"/>
      <c r="D21" s="111"/>
      <c r="E21" s="111"/>
      <c r="F21" s="109"/>
    </row>
    <row r="22" spans="1:6" x14ac:dyDescent="0.25">
      <c r="A22" s="232">
        <v>4</v>
      </c>
      <c r="B22" s="234" t="s">
        <v>88</v>
      </c>
      <c r="C22" s="127">
        <v>3</v>
      </c>
      <c r="D22" s="113">
        <f>SUM(D23:D25)</f>
        <v>613</v>
      </c>
      <c r="E22" s="113">
        <f t="shared" ref="E22" si="4">SUM(E23:E25)</f>
        <v>621</v>
      </c>
      <c r="F22" s="113">
        <f>SUM(D22:E22)</f>
        <v>1234</v>
      </c>
    </row>
    <row r="23" spans="1:6" x14ac:dyDescent="0.25">
      <c r="A23" s="232"/>
      <c r="B23" s="232"/>
      <c r="C23" s="126" t="s">
        <v>134</v>
      </c>
      <c r="D23" s="111">
        <v>156</v>
      </c>
      <c r="E23" s="111">
        <v>161</v>
      </c>
      <c r="F23" s="108" t="s">
        <v>250</v>
      </c>
    </row>
    <row r="24" spans="1:6" x14ac:dyDescent="0.25">
      <c r="A24" s="232"/>
      <c r="B24" s="232"/>
      <c r="C24" s="126" t="s">
        <v>135</v>
      </c>
      <c r="D24" s="111">
        <v>203</v>
      </c>
      <c r="E24" s="111">
        <v>208</v>
      </c>
      <c r="F24" s="109" t="s">
        <v>245</v>
      </c>
    </row>
    <row r="25" spans="1:6" x14ac:dyDescent="0.25">
      <c r="A25" s="233"/>
      <c r="B25" s="233"/>
      <c r="C25" s="126" t="s">
        <v>136</v>
      </c>
      <c r="D25" s="111">
        <v>254</v>
      </c>
      <c r="E25" s="111">
        <v>252</v>
      </c>
      <c r="F25" s="109" t="s">
        <v>251</v>
      </c>
    </row>
    <row r="26" spans="1:6" x14ac:dyDescent="0.25">
      <c r="A26" s="87"/>
      <c r="B26" s="49"/>
      <c r="C26" s="83"/>
      <c r="D26" s="111"/>
      <c r="E26" s="111"/>
      <c r="F26" s="109"/>
    </row>
    <row r="27" spans="1:6" x14ac:dyDescent="0.25">
      <c r="A27" s="232">
        <v>5</v>
      </c>
      <c r="B27" s="234" t="s">
        <v>89</v>
      </c>
      <c r="C27" s="127">
        <v>3</v>
      </c>
      <c r="D27" s="113">
        <f>SUM(D28:D30)</f>
        <v>629</v>
      </c>
      <c r="E27" s="113">
        <f t="shared" ref="E27" si="5">SUM(E28:E30)</f>
        <v>648</v>
      </c>
      <c r="F27" s="113">
        <f>SUM(D27:E27)</f>
        <v>1277</v>
      </c>
    </row>
    <row r="28" spans="1:6" x14ac:dyDescent="0.25">
      <c r="A28" s="232"/>
      <c r="B28" s="232"/>
      <c r="C28" s="126" t="s">
        <v>134</v>
      </c>
      <c r="D28" s="111">
        <v>146</v>
      </c>
      <c r="E28" s="111">
        <v>155</v>
      </c>
      <c r="F28" s="108" t="s">
        <v>252</v>
      </c>
    </row>
    <row r="29" spans="1:6" x14ac:dyDescent="0.25">
      <c r="A29" s="232"/>
      <c r="B29" s="232"/>
      <c r="C29" s="126" t="s">
        <v>135</v>
      </c>
      <c r="D29" s="111">
        <v>304</v>
      </c>
      <c r="E29" s="111">
        <v>318</v>
      </c>
      <c r="F29" s="109" t="s">
        <v>253</v>
      </c>
    </row>
    <row r="30" spans="1:6" x14ac:dyDescent="0.25">
      <c r="A30" s="233"/>
      <c r="B30" s="233"/>
      <c r="C30" s="126" t="s">
        <v>136</v>
      </c>
      <c r="D30" s="111">
        <v>179</v>
      </c>
      <c r="E30" s="111">
        <v>175</v>
      </c>
      <c r="F30" s="109" t="s">
        <v>254</v>
      </c>
    </row>
    <row r="31" spans="1:6" x14ac:dyDescent="0.25">
      <c r="A31" s="87"/>
      <c r="B31" s="50"/>
      <c r="C31" s="83"/>
      <c r="D31" s="111"/>
      <c r="E31" s="111"/>
      <c r="F31" s="109"/>
    </row>
    <row r="32" spans="1:6" x14ac:dyDescent="0.25">
      <c r="A32" s="234">
        <v>6</v>
      </c>
      <c r="B32" s="234" t="s">
        <v>83</v>
      </c>
      <c r="C32" s="127">
        <v>4</v>
      </c>
      <c r="D32" s="113">
        <f>SUM(D33:D36)</f>
        <v>867</v>
      </c>
      <c r="E32" s="113">
        <f t="shared" ref="E32" si="6">SUM(E33:E36)</f>
        <v>901</v>
      </c>
      <c r="F32" s="113">
        <f>SUM(D32:E32)</f>
        <v>1768</v>
      </c>
    </row>
    <row r="33" spans="1:6" x14ac:dyDescent="0.25">
      <c r="A33" s="232"/>
      <c r="B33" s="232"/>
      <c r="C33" s="126" t="s">
        <v>134</v>
      </c>
      <c r="D33" s="111">
        <v>263</v>
      </c>
      <c r="E33" s="111">
        <v>267</v>
      </c>
      <c r="F33" s="108" t="s">
        <v>255</v>
      </c>
    </row>
    <row r="34" spans="1:6" x14ac:dyDescent="0.25">
      <c r="A34" s="232"/>
      <c r="B34" s="232"/>
      <c r="C34" s="126" t="s">
        <v>135</v>
      </c>
      <c r="D34" s="111">
        <v>209</v>
      </c>
      <c r="E34" s="111">
        <v>236</v>
      </c>
      <c r="F34" s="109" t="s">
        <v>220</v>
      </c>
    </row>
    <row r="35" spans="1:6" x14ac:dyDescent="0.25">
      <c r="A35" s="232"/>
      <c r="B35" s="232"/>
      <c r="C35" s="126" t="s">
        <v>136</v>
      </c>
      <c r="D35" s="111">
        <v>178</v>
      </c>
      <c r="E35" s="111">
        <v>179</v>
      </c>
      <c r="F35" s="109" t="s">
        <v>256</v>
      </c>
    </row>
    <row r="36" spans="1:6" x14ac:dyDescent="0.25">
      <c r="A36" s="233"/>
      <c r="B36" s="233"/>
      <c r="C36" s="83" t="s">
        <v>137</v>
      </c>
      <c r="D36" s="111">
        <v>217</v>
      </c>
      <c r="E36" s="111">
        <v>219</v>
      </c>
      <c r="F36" s="109" t="s">
        <v>257</v>
      </c>
    </row>
    <row r="37" spans="1:6" x14ac:dyDescent="0.25">
      <c r="A37" s="88"/>
      <c r="B37" s="49"/>
      <c r="C37" s="83"/>
      <c r="D37" s="111"/>
      <c r="E37" s="111"/>
      <c r="F37" s="109"/>
    </row>
    <row r="38" spans="1:6" x14ac:dyDescent="0.25">
      <c r="A38" s="232">
        <v>7</v>
      </c>
      <c r="B38" s="234" t="s">
        <v>84</v>
      </c>
      <c r="C38" s="127">
        <v>1</v>
      </c>
      <c r="D38" s="113">
        <f>SUM(D39)</f>
        <v>240</v>
      </c>
      <c r="E38" s="113">
        <f t="shared" ref="E38" si="7">SUM(E39)</f>
        <v>209</v>
      </c>
      <c r="F38" s="113">
        <f>SUM(D38:E38)</f>
        <v>449</v>
      </c>
    </row>
    <row r="39" spans="1:6" x14ac:dyDescent="0.25">
      <c r="A39" s="233"/>
      <c r="B39" s="233"/>
      <c r="C39" s="126" t="s">
        <v>134</v>
      </c>
      <c r="D39" s="111">
        <v>240</v>
      </c>
      <c r="E39" s="111">
        <v>209</v>
      </c>
      <c r="F39" s="108" t="s">
        <v>258</v>
      </c>
    </row>
    <row r="40" spans="1:6" x14ac:dyDescent="0.25">
      <c r="A40" s="87"/>
      <c r="B40" s="87"/>
      <c r="C40" s="83"/>
      <c r="D40" s="111"/>
      <c r="E40" s="111"/>
      <c r="F40" s="109"/>
    </row>
    <row r="41" spans="1:6" x14ac:dyDescent="0.25">
      <c r="A41" s="234">
        <v>8</v>
      </c>
      <c r="B41" s="234" t="s">
        <v>90</v>
      </c>
      <c r="C41" s="127">
        <v>2</v>
      </c>
      <c r="D41" s="113">
        <f>SUM(D42:D43)</f>
        <v>384</v>
      </c>
      <c r="E41" s="113">
        <f t="shared" ref="E41" si="8">SUM(E42:E43)</f>
        <v>358</v>
      </c>
      <c r="F41" s="113">
        <f>SUM(D41:E41)</f>
        <v>742</v>
      </c>
    </row>
    <row r="42" spans="1:6" x14ac:dyDescent="0.25">
      <c r="A42" s="232"/>
      <c r="B42" s="232"/>
      <c r="C42" s="126" t="s">
        <v>134</v>
      </c>
      <c r="D42" s="111">
        <v>223</v>
      </c>
      <c r="E42" s="111">
        <v>230</v>
      </c>
      <c r="F42" s="108" t="s">
        <v>249</v>
      </c>
    </row>
    <row r="43" spans="1:6" x14ac:dyDescent="0.25">
      <c r="A43" s="233"/>
      <c r="B43" s="233"/>
      <c r="C43" s="126" t="s">
        <v>135</v>
      </c>
      <c r="D43" s="111">
        <v>161</v>
      </c>
      <c r="E43" s="111">
        <v>128</v>
      </c>
      <c r="F43" s="109" t="s">
        <v>259</v>
      </c>
    </row>
    <row r="45" spans="1:6" x14ac:dyDescent="0.25">
      <c r="D45" s="247" t="s">
        <v>412</v>
      </c>
      <c r="E45" s="247"/>
      <c r="F45" s="247"/>
    </row>
    <row r="46" spans="1:6" x14ac:dyDescent="0.25">
      <c r="D46" s="247" t="s">
        <v>413</v>
      </c>
      <c r="E46" s="247"/>
      <c r="F46" s="247"/>
    </row>
    <row r="47" spans="1:6" x14ac:dyDescent="0.25">
      <c r="D47" s="247" t="s">
        <v>131</v>
      </c>
      <c r="E47" s="247"/>
      <c r="F47" s="247"/>
    </row>
    <row r="48" spans="1:6" x14ac:dyDescent="0.25">
      <c r="D48" s="248" t="s">
        <v>414</v>
      </c>
      <c r="E48" s="248"/>
      <c r="F48" s="248"/>
    </row>
    <row r="52" spans="4:6" x14ac:dyDescent="0.25">
      <c r="D52" s="249" t="s">
        <v>415</v>
      </c>
      <c r="E52" s="249"/>
      <c r="F52" s="249"/>
    </row>
  </sheetData>
  <mergeCells count="25">
    <mergeCell ref="A1:F1"/>
    <mergeCell ref="A2:F2"/>
    <mergeCell ref="A3:F3"/>
    <mergeCell ref="A6:B6"/>
    <mergeCell ref="A8:A11"/>
    <mergeCell ref="B8:B11"/>
    <mergeCell ref="B38:B39"/>
    <mergeCell ref="A38:A39"/>
    <mergeCell ref="D45:F45"/>
    <mergeCell ref="B13:B15"/>
    <mergeCell ref="A13:A15"/>
    <mergeCell ref="B17:B20"/>
    <mergeCell ref="A17:A20"/>
    <mergeCell ref="B32:B36"/>
    <mergeCell ref="A32:A36"/>
    <mergeCell ref="B27:B30"/>
    <mergeCell ref="A27:A30"/>
    <mergeCell ref="B22:B25"/>
    <mergeCell ref="A22:A25"/>
    <mergeCell ref="D46:F46"/>
    <mergeCell ref="D47:F47"/>
    <mergeCell ref="D48:F48"/>
    <mergeCell ref="D52:F52"/>
    <mergeCell ref="A41:A43"/>
    <mergeCell ref="B41:B43"/>
  </mergeCells>
  <printOptions horizontalCentered="1"/>
  <pageMargins left="1.2" right="0.7" top="0.5" bottom="0.25" header="0.3" footer="0.3"/>
  <pageSetup paperSize="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view="pageBreakPreview" zoomScale="85" zoomScaleNormal="100" zoomScaleSheetLayoutView="85" workbookViewId="0">
      <selection activeCell="M36" sqref="M36"/>
    </sheetView>
  </sheetViews>
  <sheetFormatPr defaultRowHeight="15" x14ac:dyDescent="0.25"/>
  <cols>
    <col min="1" max="1" width="5" customWidth="1"/>
    <col min="2" max="2" width="22.7109375" bestFit="1" customWidth="1"/>
    <col min="3" max="3" width="9.140625" style="68"/>
    <col min="4" max="4" width="11.85546875" customWidth="1"/>
    <col min="5" max="5" width="14.5703125" customWidth="1"/>
    <col min="6" max="6" width="14.42578125" customWidth="1"/>
    <col min="7" max="7" width="10.5703125" bestFit="1" customWidth="1"/>
  </cols>
  <sheetData>
    <row r="1" spans="1:9" x14ac:dyDescent="0.25">
      <c r="A1" s="250" t="s">
        <v>409</v>
      </c>
      <c r="B1" s="250"/>
      <c r="C1" s="250"/>
      <c r="D1" s="250"/>
      <c r="E1" s="250"/>
      <c r="F1" s="250"/>
    </row>
    <row r="2" spans="1:9" x14ac:dyDescent="0.25">
      <c r="A2" s="248" t="s">
        <v>132</v>
      </c>
      <c r="B2" s="248"/>
      <c r="C2" s="248"/>
      <c r="D2" s="248"/>
      <c r="E2" s="248"/>
      <c r="F2" s="248"/>
    </row>
    <row r="3" spans="1:9" x14ac:dyDescent="0.25">
      <c r="A3" s="251" t="s">
        <v>131</v>
      </c>
      <c r="B3" s="251"/>
      <c r="C3" s="251"/>
      <c r="D3" s="251"/>
      <c r="E3" s="251"/>
      <c r="F3" s="251"/>
    </row>
    <row r="4" spans="1:9" s="64" customFormat="1" x14ac:dyDescent="0.25">
      <c r="A4" s="53"/>
      <c r="B4" s="53"/>
      <c r="C4" s="70"/>
      <c r="D4" s="53"/>
      <c r="E4" s="53"/>
      <c r="F4" s="52"/>
    </row>
    <row r="5" spans="1:9" ht="23.25" customHeight="1" thickBot="1" x14ac:dyDescent="0.3">
      <c r="A5" s="30" t="s">
        <v>0</v>
      </c>
      <c r="B5" s="30" t="s">
        <v>1</v>
      </c>
      <c r="C5" s="69" t="s">
        <v>2</v>
      </c>
      <c r="D5" s="30" t="s">
        <v>3</v>
      </c>
      <c r="E5" s="30" t="s">
        <v>4</v>
      </c>
      <c r="F5" s="36" t="s">
        <v>410</v>
      </c>
    </row>
    <row r="6" spans="1:9" ht="18" customHeight="1" thickTop="1" thickBot="1" x14ac:dyDescent="0.3">
      <c r="A6" s="256" t="s">
        <v>70</v>
      </c>
      <c r="B6" s="256"/>
      <c r="C6" s="107">
        <f>SUM(C8+C14+C18+C23+C29+C33+C38+C42+C47+C52+C56+C61+C65)</f>
        <v>35</v>
      </c>
      <c r="D6" s="106">
        <f>SUM(D8+D14+D18+D23+D29+D33+D38+D42+D47+D52+D56+D61+D65)</f>
        <v>8517</v>
      </c>
      <c r="E6" s="106">
        <f>SUM(E8+E14+E18+E23+E29+E33+E38+E42+E47+E52+E56+E61+E65)</f>
        <v>8305</v>
      </c>
      <c r="F6" s="106">
        <f>SUM(F8+F14+F18+F23+F29+F33+F38+F42+F47+F52+F56+F61+F65)</f>
        <v>16822</v>
      </c>
    </row>
    <row r="7" spans="1:9" ht="15.75" thickTop="1" x14ac:dyDescent="0.25">
      <c r="A7" s="59"/>
      <c r="B7" s="59"/>
      <c r="C7" s="71"/>
      <c r="D7" s="61"/>
      <c r="E7" s="61"/>
      <c r="F7" s="61"/>
    </row>
    <row r="8" spans="1:9" x14ac:dyDescent="0.25">
      <c r="A8" s="90"/>
      <c r="B8" s="234" t="s">
        <v>70</v>
      </c>
      <c r="C8" s="102">
        <v>4</v>
      </c>
      <c r="D8" s="110">
        <f>SUM(D9+D10+D11+D12+A8)</f>
        <v>1130</v>
      </c>
      <c r="E8" s="110">
        <f>SUM(E9+E10+E11+E12)</f>
        <v>1149</v>
      </c>
      <c r="F8" s="110">
        <f>SUM(D8+E8)</f>
        <v>2279</v>
      </c>
    </row>
    <row r="9" spans="1:9" x14ac:dyDescent="0.25">
      <c r="A9" s="232">
        <v>1</v>
      </c>
      <c r="B9" s="232"/>
      <c r="C9" s="103" t="s">
        <v>134</v>
      </c>
      <c r="D9" s="109">
        <v>293</v>
      </c>
      <c r="E9" s="109">
        <v>292</v>
      </c>
      <c r="F9" s="109">
        <f>SUM(D9+E9)</f>
        <v>585</v>
      </c>
      <c r="H9" s="97"/>
    </row>
    <row r="10" spans="1:9" x14ac:dyDescent="0.25">
      <c r="A10" s="232"/>
      <c r="B10" s="232"/>
      <c r="C10" s="103" t="s">
        <v>135</v>
      </c>
      <c r="D10" s="111">
        <v>278</v>
      </c>
      <c r="E10" s="111">
        <v>259</v>
      </c>
      <c r="F10" s="109">
        <f t="shared" ref="F10:F12" si="0">SUM(D10+E10)</f>
        <v>537</v>
      </c>
      <c r="H10" s="96"/>
    </row>
    <row r="11" spans="1:9" x14ac:dyDescent="0.25">
      <c r="A11" s="232"/>
      <c r="B11" s="232"/>
      <c r="C11" s="103" t="s">
        <v>136</v>
      </c>
      <c r="D11" s="111">
        <v>272</v>
      </c>
      <c r="E11" s="111">
        <v>259</v>
      </c>
      <c r="F11" s="109">
        <f t="shared" si="0"/>
        <v>531</v>
      </c>
      <c r="H11" s="96"/>
    </row>
    <row r="12" spans="1:9" x14ac:dyDescent="0.25">
      <c r="A12" s="233"/>
      <c r="B12" s="233"/>
      <c r="C12" s="103" t="s">
        <v>137</v>
      </c>
      <c r="D12" s="111">
        <v>287</v>
      </c>
      <c r="E12" s="111">
        <v>339</v>
      </c>
      <c r="F12" s="109">
        <f t="shared" si="0"/>
        <v>626</v>
      </c>
      <c r="H12" s="96"/>
      <c r="I12" s="105"/>
    </row>
    <row r="13" spans="1:9" x14ac:dyDescent="0.25">
      <c r="A13" s="88"/>
      <c r="B13" s="87"/>
      <c r="C13" s="103"/>
      <c r="D13" s="111"/>
      <c r="E13" s="111"/>
      <c r="F13" s="109"/>
      <c r="H13" s="96"/>
    </row>
    <row r="14" spans="1:9" x14ac:dyDescent="0.25">
      <c r="A14" s="234">
        <v>2</v>
      </c>
      <c r="B14" s="234" t="s">
        <v>73</v>
      </c>
      <c r="C14" s="104">
        <v>2</v>
      </c>
      <c r="D14" s="112">
        <f>SUM(D15+D16)</f>
        <v>523</v>
      </c>
      <c r="E14" s="112">
        <f t="shared" ref="E14" si="1">SUM(E15+E16)</f>
        <v>544</v>
      </c>
      <c r="F14" s="112">
        <f>SUM(D14+E14)</f>
        <v>1067</v>
      </c>
      <c r="H14" s="64"/>
    </row>
    <row r="15" spans="1:9" x14ac:dyDescent="0.25">
      <c r="A15" s="232"/>
      <c r="B15" s="232"/>
      <c r="C15" s="103" t="s">
        <v>134</v>
      </c>
      <c r="D15" s="111">
        <v>345</v>
      </c>
      <c r="E15" s="111">
        <v>353</v>
      </c>
      <c r="F15" s="111">
        <f t="shared" ref="F15:F16" si="2">SUM(D15+E15)</f>
        <v>698</v>
      </c>
    </row>
    <row r="16" spans="1:9" x14ac:dyDescent="0.25">
      <c r="A16" s="232"/>
      <c r="B16" s="232"/>
      <c r="C16" s="103" t="s">
        <v>135</v>
      </c>
      <c r="D16" s="111">
        <v>178</v>
      </c>
      <c r="E16" s="111">
        <v>191</v>
      </c>
      <c r="F16" s="111">
        <f t="shared" si="2"/>
        <v>369</v>
      </c>
    </row>
    <row r="17" spans="1:11" x14ac:dyDescent="0.25">
      <c r="A17" s="233"/>
      <c r="B17" s="233"/>
      <c r="C17" s="103"/>
      <c r="D17" s="113"/>
      <c r="E17" s="113"/>
      <c r="F17" s="109"/>
      <c r="H17" s="99"/>
      <c r="I17" s="99"/>
      <c r="J17" s="89"/>
      <c r="K17" s="64"/>
    </row>
    <row r="18" spans="1:11" x14ac:dyDescent="0.25">
      <c r="A18" s="51"/>
      <c r="B18" s="50"/>
      <c r="C18" s="104">
        <v>3</v>
      </c>
      <c r="D18" s="113">
        <f>SUM(D19+D20+D21)</f>
        <v>948</v>
      </c>
      <c r="E18" s="113">
        <f>SUM(E19+E20+E21)</f>
        <v>945</v>
      </c>
      <c r="F18" s="113">
        <f>SUM(D18+E18)</f>
        <v>1893</v>
      </c>
      <c r="I18" s="95"/>
      <c r="J18" s="96"/>
    </row>
    <row r="19" spans="1:11" x14ac:dyDescent="0.25">
      <c r="A19" s="234">
        <v>3</v>
      </c>
      <c r="B19" s="234" t="s">
        <v>78</v>
      </c>
      <c r="C19" s="103" t="s">
        <v>134</v>
      </c>
      <c r="D19" s="111">
        <v>273</v>
      </c>
      <c r="E19" s="111">
        <v>292</v>
      </c>
      <c r="F19" s="114">
        <f>SUM(D19+E19)</f>
        <v>565</v>
      </c>
    </row>
    <row r="20" spans="1:11" x14ac:dyDescent="0.25">
      <c r="A20" s="232"/>
      <c r="B20" s="232"/>
      <c r="C20" s="103" t="s">
        <v>135</v>
      </c>
      <c r="D20" s="111">
        <v>307</v>
      </c>
      <c r="E20" s="111">
        <v>300</v>
      </c>
      <c r="F20" s="114">
        <f t="shared" ref="F20:F21" si="3">SUM(D20+E20)</f>
        <v>607</v>
      </c>
    </row>
    <row r="21" spans="1:11" x14ac:dyDescent="0.25">
      <c r="A21" s="233"/>
      <c r="B21" s="233"/>
      <c r="C21" s="103" t="s">
        <v>136</v>
      </c>
      <c r="D21" s="111">
        <v>368</v>
      </c>
      <c r="E21" s="111">
        <v>353</v>
      </c>
      <c r="F21" s="114">
        <f t="shared" si="3"/>
        <v>721</v>
      </c>
    </row>
    <row r="22" spans="1:11" x14ac:dyDescent="0.25">
      <c r="A22" s="88"/>
      <c r="B22" s="88"/>
      <c r="C22" s="103"/>
      <c r="D22" s="111"/>
      <c r="E22" s="111"/>
      <c r="F22" s="108"/>
    </row>
    <row r="23" spans="1:11" x14ac:dyDescent="0.25">
      <c r="A23" s="51"/>
      <c r="B23" s="234" t="s">
        <v>76</v>
      </c>
      <c r="C23" s="104">
        <v>4</v>
      </c>
      <c r="D23" s="113">
        <f>SUM(D24+D25+D26+D27)</f>
        <v>1077</v>
      </c>
      <c r="E23" s="113">
        <f>SUM(E24+E25+E26+E27)</f>
        <v>1023</v>
      </c>
      <c r="F23" s="115">
        <f>SUM(D23+E23)</f>
        <v>2100</v>
      </c>
    </row>
    <row r="24" spans="1:11" x14ac:dyDescent="0.25">
      <c r="A24" s="234">
        <v>4</v>
      </c>
      <c r="B24" s="232"/>
      <c r="C24" s="103" t="s">
        <v>134</v>
      </c>
      <c r="D24" s="111">
        <v>242</v>
      </c>
      <c r="E24" s="111">
        <v>244</v>
      </c>
      <c r="F24" s="108" t="s">
        <v>218</v>
      </c>
    </row>
    <row r="25" spans="1:11" x14ac:dyDescent="0.25">
      <c r="A25" s="232"/>
      <c r="B25" s="232"/>
      <c r="C25" s="103" t="s">
        <v>135</v>
      </c>
      <c r="D25" s="111">
        <v>294</v>
      </c>
      <c r="E25" s="111">
        <v>283</v>
      </c>
      <c r="F25" s="109" t="s">
        <v>219</v>
      </c>
      <c r="H25" s="95"/>
      <c r="I25" s="95"/>
      <c r="J25" s="96"/>
      <c r="K25" s="64"/>
    </row>
    <row r="26" spans="1:11" x14ac:dyDescent="0.25">
      <c r="A26" s="232"/>
      <c r="B26" s="232"/>
      <c r="C26" s="103" t="s">
        <v>136</v>
      </c>
      <c r="D26" s="111">
        <v>232</v>
      </c>
      <c r="E26" s="111">
        <v>213</v>
      </c>
      <c r="F26" s="109" t="s">
        <v>220</v>
      </c>
    </row>
    <row r="27" spans="1:11" x14ac:dyDescent="0.25">
      <c r="A27" s="233"/>
      <c r="B27" s="233"/>
      <c r="C27" s="103" t="s">
        <v>137</v>
      </c>
      <c r="D27" s="111">
        <v>309</v>
      </c>
      <c r="E27" s="111">
        <v>283</v>
      </c>
      <c r="F27" s="109" t="s">
        <v>221</v>
      </c>
    </row>
    <row r="28" spans="1:11" x14ac:dyDescent="0.25">
      <c r="A28" s="87"/>
      <c r="B28" s="87"/>
      <c r="C28" s="103"/>
      <c r="D28" s="111"/>
      <c r="E28" s="111"/>
      <c r="F28" s="109"/>
    </row>
    <row r="29" spans="1:11" x14ac:dyDescent="0.25">
      <c r="A29" s="234">
        <v>5</v>
      </c>
      <c r="B29" s="234" t="s">
        <v>75</v>
      </c>
      <c r="C29" s="104">
        <v>2</v>
      </c>
      <c r="D29" s="113">
        <f>SUM(D30+D31)</f>
        <v>508</v>
      </c>
      <c r="E29" s="113">
        <f>SUM(E30+E31)</f>
        <v>480</v>
      </c>
      <c r="F29" s="115">
        <f>SUM(D29+E29)</f>
        <v>988</v>
      </c>
    </row>
    <row r="30" spans="1:11" x14ac:dyDescent="0.25">
      <c r="A30" s="232"/>
      <c r="B30" s="232"/>
      <c r="C30" s="103" t="s">
        <v>134</v>
      </c>
      <c r="D30" s="111">
        <v>254</v>
      </c>
      <c r="E30" s="111">
        <v>235</v>
      </c>
      <c r="F30" s="108" t="s">
        <v>222</v>
      </c>
    </row>
    <row r="31" spans="1:11" x14ac:dyDescent="0.25">
      <c r="A31" s="233"/>
      <c r="B31" s="233"/>
      <c r="C31" s="103" t="s">
        <v>135</v>
      </c>
      <c r="D31" s="111">
        <v>254</v>
      </c>
      <c r="E31" s="111">
        <v>245</v>
      </c>
      <c r="F31" s="109" t="s">
        <v>223</v>
      </c>
    </row>
    <row r="32" spans="1:11" x14ac:dyDescent="0.25">
      <c r="A32" s="25"/>
      <c r="B32" s="100"/>
      <c r="C32" s="103"/>
      <c r="D32" s="111"/>
      <c r="E32" s="111"/>
      <c r="F32" s="109"/>
    </row>
    <row r="33" spans="1:6" x14ac:dyDescent="0.25">
      <c r="A33" s="51"/>
      <c r="B33" s="48"/>
      <c r="C33" s="104">
        <v>2</v>
      </c>
      <c r="D33" s="113">
        <f>SUM(D34+D35)</f>
        <v>347</v>
      </c>
      <c r="E33" s="113">
        <f>SUM(E34+E35)</f>
        <v>325</v>
      </c>
      <c r="F33" s="115">
        <f>SUM(D33+E33)</f>
        <v>672</v>
      </c>
    </row>
    <row r="34" spans="1:6" x14ac:dyDescent="0.25">
      <c r="A34" s="234">
        <v>6</v>
      </c>
      <c r="B34" s="229" t="s">
        <v>81</v>
      </c>
      <c r="C34" s="103" t="s">
        <v>134</v>
      </c>
      <c r="D34" s="111">
        <v>190</v>
      </c>
      <c r="E34" s="111">
        <v>174</v>
      </c>
      <c r="F34" s="108" t="s">
        <v>206</v>
      </c>
    </row>
    <row r="35" spans="1:6" x14ac:dyDescent="0.25">
      <c r="A35" s="232"/>
      <c r="B35" s="229"/>
      <c r="C35" s="103" t="s">
        <v>135</v>
      </c>
      <c r="D35" s="111">
        <v>157</v>
      </c>
      <c r="E35" s="111">
        <v>151</v>
      </c>
      <c r="F35" s="109" t="s">
        <v>224</v>
      </c>
    </row>
    <row r="36" spans="1:6" x14ac:dyDescent="0.25">
      <c r="A36" s="233"/>
      <c r="B36" s="229"/>
      <c r="C36" s="103"/>
      <c r="D36" s="111"/>
      <c r="E36" s="111"/>
      <c r="F36" s="109"/>
    </row>
    <row r="37" spans="1:6" x14ac:dyDescent="0.25">
      <c r="A37" s="88"/>
      <c r="B37" s="48"/>
      <c r="C37" s="103"/>
      <c r="D37" s="111"/>
      <c r="E37" s="111"/>
      <c r="F37" s="109"/>
    </row>
    <row r="38" spans="1:6" x14ac:dyDescent="0.25">
      <c r="A38" s="234">
        <v>7</v>
      </c>
      <c r="B38" s="234" t="s">
        <v>74</v>
      </c>
      <c r="C38" s="104">
        <v>2</v>
      </c>
      <c r="D38" s="113">
        <f>SUM(D39+D40)</f>
        <v>647</v>
      </c>
      <c r="E38" s="113">
        <f>SUM(E39+E40)</f>
        <v>622</v>
      </c>
      <c r="F38" s="115">
        <f>SUM(D38+E38)</f>
        <v>1269</v>
      </c>
    </row>
    <row r="39" spans="1:6" x14ac:dyDescent="0.25">
      <c r="A39" s="232"/>
      <c r="B39" s="232"/>
      <c r="C39" s="103" t="s">
        <v>134</v>
      </c>
      <c r="D39" s="111">
        <v>327</v>
      </c>
      <c r="E39" s="111">
        <v>303</v>
      </c>
      <c r="F39" s="108" t="s">
        <v>225</v>
      </c>
    </row>
    <row r="40" spans="1:6" x14ac:dyDescent="0.25">
      <c r="A40" s="233"/>
      <c r="B40" s="233"/>
      <c r="C40" s="103" t="s">
        <v>135</v>
      </c>
      <c r="D40" s="111">
        <v>320</v>
      </c>
      <c r="E40" s="111">
        <v>319</v>
      </c>
      <c r="F40" s="109" t="s">
        <v>226</v>
      </c>
    </row>
    <row r="41" spans="1:6" x14ac:dyDescent="0.25">
      <c r="A41" s="51"/>
      <c r="B41" s="48"/>
      <c r="C41" s="103"/>
      <c r="D41" s="111"/>
      <c r="E41" s="111"/>
      <c r="F41" s="109"/>
    </row>
    <row r="42" spans="1:6" x14ac:dyDescent="0.25">
      <c r="A42" s="86"/>
      <c r="B42" s="88"/>
      <c r="C42" s="104">
        <v>3</v>
      </c>
      <c r="D42" s="113">
        <f>SUM(D43:D45)</f>
        <v>861</v>
      </c>
      <c r="E42" s="113">
        <f t="shared" ref="E42" si="4">SUM(E43:E45)</f>
        <v>850</v>
      </c>
      <c r="F42" s="113">
        <f>SUM(D42:E42)</f>
        <v>1711</v>
      </c>
    </row>
    <row r="43" spans="1:6" x14ac:dyDescent="0.25">
      <c r="A43" s="234">
        <v>8</v>
      </c>
      <c r="B43" s="229" t="s">
        <v>71</v>
      </c>
      <c r="C43" s="103" t="s">
        <v>134</v>
      </c>
      <c r="D43" s="111">
        <v>241</v>
      </c>
      <c r="E43" s="111">
        <v>251</v>
      </c>
      <c r="F43" s="108" t="s">
        <v>227</v>
      </c>
    </row>
    <row r="44" spans="1:6" x14ac:dyDescent="0.25">
      <c r="A44" s="232"/>
      <c r="B44" s="229"/>
      <c r="C44" s="103" t="s">
        <v>135</v>
      </c>
      <c r="D44" s="111">
        <v>282</v>
      </c>
      <c r="E44" s="111">
        <v>275</v>
      </c>
      <c r="F44" s="109" t="s">
        <v>228</v>
      </c>
    </row>
    <row r="45" spans="1:6" x14ac:dyDescent="0.25">
      <c r="A45" s="232"/>
      <c r="B45" s="229"/>
      <c r="C45" s="103" t="s">
        <v>136</v>
      </c>
      <c r="D45" s="111">
        <v>338</v>
      </c>
      <c r="E45" s="111">
        <v>324</v>
      </c>
      <c r="F45" s="109" t="s">
        <v>229</v>
      </c>
    </row>
    <row r="46" spans="1:6" x14ac:dyDescent="0.25">
      <c r="A46" s="87"/>
      <c r="B46" s="88"/>
      <c r="C46" s="103"/>
      <c r="D46" s="111"/>
      <c r="E46" s="111"/>
      <c r="F46" s="109"/>
    </row>
    <row r="47" spans="1:6" x14ac:dyDescent="0.25">
      <c r="A47" s="232">
        <v>9</v>
      </c>
      <c r="B47" s="234" t="s">
        <v>77</v>
      </c>
      <c r="C47" s="104">
        <v>3</v>
      </c>
      <c r="D47" s="113">
        <f>SUM(D48:D50)</f>
        <v>903</v>
      </c>
      <c r="E47" s="113">
        <f t="shared" ref="E47" si="5">SUM(E48:E50)</f>
        <v>919</v>
      </c>
      <c r="F47" s="113">
        <f>SUM(D47:E47)</f>
        <v>1822</v>
      </c>
    </row>
    <row r="48" spans="1:6" x14ac:dyDescent="0.25">
      <c r="A48" s="232"/>
      <c r="B48" s="232"/>
      <c r="C48" s="103" t="s">
        <v>134</v>
      </c>
      <c r="D48" s="111">
        <v>321</v>
      </c>
      <c r="E48" s="111">
        <v>345</v>
      </c>
      <c r="F48" s="108" t="s">
        <v>230</v>
      </c>
    </row>
    <row r="49" spans="1:6" x14ac:dyDescent="0.25">
      <c r="A49" s="232"/>
      <c r="B49" s="232"/>
      <c r="C49" s="103" t="s">
        <v>135</v>
      </c>
      <c r="D49" s="111">
        <v>287</v>
      </c>
      <c r="E49" s="111">
        <v>283</v>
      </c>
      <c r="F49" s="109" t="s">
        <v>231</v>
      </c>
    </row>
    <row r="50" spans="1:6" x14ac:dyDescent="0.25">
      <c r="A50" s="233"/>
      <c r="B50" s="233"/>
      <c r="C50" s="103" t="s">
        <v>136</v>
      </c>
      <c r="D50" s="111">
        <v>295</v>
      </c>
      <c r="E50" s="111">
        <v>291</v>
      </c>
      <c r="F50" s="109" t="s">
        <v>232</v>
      </c>
    </row>
    <row r="51" spans="1:6" x14ac:dyDescent="0.25">
      <c r="A51" s="87"/>
      <c r="B51" s="48"/>
      <c r="C51" s="103"/>
      <c r="D51" s="111"/>
      <c r="E51" s="111"/>
      <c r="F51" s="109"/>
    </row>
    <row r="52" spans="1:6" x14ac:dyDescent="0.25">
      <c r="A52" s="234">
        <v>10</v>
      </c>
      <c r="B52" s="234" t="s">
        <v>80</v>
      </c>
      <c r="C52" s="104">
        <v>2</v>
      </c>
      <c r="D52" s="113">
        <f>SUM(D53:D54)</f>
        <v>267</v>
      </c>
      <c r="E52" s="113">
        <f>SUM(E53:E54)</f>
        <v>263</v>
      </c>
      <c r="F52" s="113">
        <f>SUM(D52:E52)</f>
        <v>530</v>
      </c>
    </row>
    <row r="53" spans="1:6" x14ac:dyDescent="0.25">
      <c r="A53" s="232"/>
      <c r="B53" s="232"/>
      <c r="C53" s="103" t="s">
        <v>134</v>
      </c>
      <c r="D53" s="111">
        <v>140</v>
      </c>
      <c r="E53" s="111">
        <v>136</v>
      </c>
      <c r="F53" s="108" t="s">
        <v>233</v>
      </c>
    </row>
    <row r="54" spans="1:6" x14ac:dyDescent="0.25">
      <c r="A54" s="233"/>
      <c r="B54" s="233"/>
      <c r="C54" s="103" t="s">
        <v>135</v>
      </c>
      <c r="D54" s="111">
        <v>127</v>
      </c>
      <c r="E54" s="111">
        <v>127</v>
      </c>
      <c r="F54" s="109" t="s">
        <v>234</v>
      </c>
    </row>
    <row r="55" spans="1:6" x14ac:dyDescent="0.25">
      <c r="A55" s="87"/>
      <c r="B55" s="50"/>
      <c r="C55" s="103"/>
      <c r="D55" s="111"/>
      <c r="E55" s="111"/>
      <c r="F55" s="109"/>
    </row>
    <row r="56" spans="1:6" x14ac:dyDescent="0.25">
      <c r="A56" s="234">
        <v>11</v>
      </c>
      <c r="B56" s="234" t="s">
        <v>82</v>
      </c>
      <c r="C56" s="104">
        <v>3</v>
      </c>
      <c r="D56" s="113">
        <f>SUM(D57:D59)</f>
        <v>314</v>
      </c>
      <c r="E56" s="113">
        <f t="shared" ref="E56" si="6">SUM(E57:E59)</f>
        <v>264</v>
      </c>
      <c r="F56" s="113">
        <f>SUM(D56:E56)</f>
        <v>578</v>
      </c>
    </row>
    <row r="57" spans="1:6" x14ac:dyDescent="0.25">
      <c r="A57" s="232"/>
      <c r="B57" s="232"/>
      <c r="C57" s="103" t="s">
        <v>134</v>
      </c>
      <c r="D57" s="111">
        <v>101</v>
      </c>
      <c r="E57" s="111">
        <v>85</v>
      </c>
      <c r="F57" s="108" t="s">
        <v>235</v>
      </c>
    </row>
    <row r="58" spans="1:6" x14ac:dyDescent="0.25">
      <c r="A58" s="232"/>
      <c r="B58" s="232"/>
      <c r="C58" s="103" t="s">
        <v>135</v>
      </c>
      <c r="D58" s="111">
        <v>166</v>
      </c>
      <c r="E58" s="111">
        <v>138</v>
      </c>
      <c r="F58" s="109" t="s">
        <v>236</v>
      </c>
    </row>
    <row r="59" spans="1:6" x14ac:dyDescent="0.25">
      <c r="A59" s="233"/>
      <c r="B59" s="233"/>
      <c r="C59" s="103" t="s">
        <v>136</v>
      </c>
      <c r="D59" s="111">
        <v>47</v>
      </c>
      <c r="E59" s="111">
        <v>41</v>
      </c>
      <c r="F59" s="109" t="s">
        <v>237</v>
      </c>
    </row>
    <row r="60" spans="1:6" x14ac:dyDescent="0.25">
      <c r="A60" s="88"/>
      <c r="B60" s="88"/>
      <c r="C60" s="103"/>
      <c r="D60" s="111"/>
      <c r="E60" s="111"/>
      <c r="F60" s="109"/>
    </row>
    <row r="61" spans="1:6" x14ac:dyDescent="0.25">
      <c r="A61" s="234">
        <v>12</v>
      </c>
      <c r="B61" s="234" t="s">
        <v>72</v>
      </c>
      <c r="C61" s="104">
        <v>2</v>
      </c>
      <c r="D61" s="113">
        <f>SUM(D62:D63)</f>
        <v>509</v>
      </c>
      <c r="E61" s="113">
        <f>SUM(E62:E63)</f>
        <v>475</v>
      </c>
      <c r="F61" s="113">
        <f>SUM(D61:E61)</f>
        <v>984</v>
      </c>
    </row>
    <row r="62" spans="1:6" x14ac:dyDescent="0.25">
      <c r="A62" s="232"/>
      <c r="B62" s="232"/>
      <c r="C62" s="103" t="s">
        <v>134</v>
      </c>
      <c r="D62" s="111">
        <v>258</v>
      </c>
      <c r="E62" s="111">
        <v>250</v>
      </c>
      <c r="F62" s="108" t="s">
        <v>238</v>
      </c>
    </row>
    <row r="63" spans="1:6" x14ac:dyDescent="0.25">
      <c r="A63" s="233"/>
      <c r="B63" s="233"/>
      <c r="C63" s="103" t="s">
        <v>135</v>
      </c>
      <c r="D63" s="111">
        <v>251</v>
      </c>
      <c r="E63" s="111">
        <v>225</v>
      </c>
      <c r="F63" s="109" t="s">
        <v>239</v>
      </c>
    </row>
    <row r="64" spans="1:6" x14ac:dyDescent="0.25">
      <c r="A64" s="87"/>
      <c r="B64" s="88"/>
      <c r="C64" s="103"/>
      <c r="D64" s="111"/>
      <c r="E64" s="111"/>
      <c r="F64" s="109"/>
    </row>
    <row r="65" spans="1:6" x14ac:dyDescent="0.25">
      <c r="A65" s="234">
        <v>13</v>
      </c>
      <c r="B65" s="234" t="s">
        <v>79</v>
      </c>
      <c r="C65" s="104">
        <v>3</v>
      </c>
      <c r="D65" s="113">
        <f>SUM(D66:D68)</f>
        <v>483</v>
      </c>
      <c r="E65" s="113">
        <f>SUM(E66:E68)</f>
        <v>446</v>
      </c>
      <c r="F65" s="113">
        <f>SUM(D65:E65)</f>
        <v>929</v>
      </c>
    </row>
    <row r="66" spans="1:6" x14ac:dyDescent="0.25">
      <c r="A66" s="232"/>
      <c r="B66" s="232"/>
      <c r="C66" s="103" t="s">
        <v>134</v>
      </c>
      <c r="D66" s="111">
        <v>334</v>
      </c>
      <c r="E66" s="111">
        <v>323</v>
      </c>
      <c r="F66" s="108" t="s">
        <v>240</v>
      </c>
    </row>
    <row r="67" spans="1:6" x14ac:dyDescent="0.25">
      <c r="A67" s="232"/>
      <c r="B67" s="232"/>
      <c r="C67" s="103" t="s">
        <v>135</v>
      </c>
      <c r="D67" s="111">
        <v>64</v>
      </c>
      <c r="E67" s="111">
        <v>44</v>
      </c>
      <c r="F67" s="109" t="s">
        <v>241</v>
      </c>
    </row>
    <row r="68" spans="1:6" x14ac:dyDescent="0.25">
      <c r="A68" s="233"/>
      <c r="B68" s="233"/>
      <c r="C68" s="103" t="s">
        <v>136</v>
      </c>
      <c r="D68" s="111">
        <v>85</v>
      </c>
      <c r="E68" s="111">
        <v>79</v>
      </c>
      <c r="F68" s="109" t="s">
        <v>242</v>
      </c>
    </row>
    <row r="70" spans="1:6" x14ac:dyDescent="0.25">
      <c r="D70" s="247" t="s">
        <v>412</v>
      </c>
      <c r="E70" s="247"/>
      <c r="F70" s="247"/>
    </row>
    <row r="71" spans="1:6" x14ac:dyDescent="0.25">
      <c r="D71" s="247" t="s">
        <v>413</v>
      </c>
      <c r="E71" s="247"/>
      <c r="F71" s="247"/>
    </row>
    <row r="72" spans="1:6" x14ac:dyDescent="0.25">
      <c r="D72" s="247" t="s">
        <v>131</v>
      </c>
      <c r="E72" s="247"/>
      <c r="F72" s="247"/>
    </row>
    <row r="73" spans="1:6" x14ac:dyDescent="0.25">
      <c r="D73" s="248" t="s">
        <v>414</v>
      </c>
      <c r="E73" s="248"/>
      <c r="F73" s="248"/>
    </row>
    <row r="77" spans="1:6" x14ac:dyDescent="0.25">
      <c r="D77" s="249" t="s">
        <v>415</v>
      </c>
      <c r="E77" s="249"/>
      <c r="F77" s="249"/>
    </row>
  </sheetData>
  <mergeCells count="35">
    <mergeCell ref="A61:A63"/>
    <mergeCell ref="B61:B63"/>
    <mergeCell ref="B65:B68"/>
    <mergeCell ref="A65:A68"/>
    <mergeCell ref="B29:B31"/>
    <mergeCell ref="B34:B36"/>
    <mergeCell ref="A43:A45"/>
    <mergeCell ref="B43:B45"/>
    <mergeCell ref="A34:A36"/>
    <mergeCell ref="B38:B40"/>
    <mergeCell ref="A38:A40"/>
    <mergeCell ref="B56:B59"/>
    <mergeCell ref="A56:A59"/>
    <mergeCell ref="B52:B54"/>
    <mergeCell ref="A52:A54"/>
    <mergeCell ref="A47:A50"/>
    <mergeCell ref="B23:B27"/>
    <mergeCell ref="B8:B12"/>
    <mergeCell ref="A29:A31"/>
    <mergeCell ref="A24:A27"/>
    <mergeCell ref="A1:F1"/>
    <mergeCell ref="A2:F2"/>
    <mergeCell ref="A3:F3"/>
    <mergeCell ref="A9:A12"/>
    <mergeCell ref="A6:B6"/>
    <mergeCell ref="B19:B21"/>
    <mergeCell ref="A19:A21"/>
    <mergeCell ref="B14:B17"/>
    <mergeCell ref="A14:A17"/>
    <mergeCell ref="D77:F77"/>
    <mergeCell ref="B47:B50"/>
    <mergeCell ref="D70:F70"/>
    <mergeCell ref="D71:F71"/>
    <mergeCell ref="D72:F72"/>
    <mergeCell ref="D73:F73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5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view="pageBreakPreview" zoomScale="70" zoomScaleNormal="100" zoomScaleSheetLayoutView="70" workbookViewId="0">
      <selection activeCell="M41" sqref="M41"/>
    </sheetView>
  </sheetViews>
  <sheetFormatPr defaultRowHeight="15" x14ac:dyDescent="0.25"/>
  <cols>
    <col min="1" max="1" width="8" customWidth="1"/>
    <col min="2" max="2" width="16.140625" customWidth="1"/>
    <col min="3" max="3" width="9.42578125" style="128" customWidth="1"/>
    <col min="4" max="6" width="15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2"/>
      <c r="B4" s="52"/>
      <c r="C4" s="185"/>
      <c r="D4" s="52"/>
      <c r="E4" s="52"/>
      <c r="F4" s="52"/>
    </row>
    <row r="5" spans="1:6" ht="22.5" customHeight="1" thickBot="1" x14ac:dyDescent="0.3">
      <c r="A5" s="30" t="s">
        <v>0</v>
      </c>
      <c r="B5" s="30" t="s">
        <v>1</v>
      </c>
      <c r="C5" s="69" t="s">
        <v>2</v>
      </c>
      <c r="D5" s="30" t="s">
        <v>3</v>
      </c>
      <c r="E5" s="30" t="s">
        <v>4</v>
      </c>
      <c r="F5" s="36" t="s">
        <v>410</v>
      </c>
    </row>
    <row r="6" spans="1:6" ht="16.5" thickTop="1" thickBot="1" x14ac:dyDescent="0.3">
      <c r="A6" s="256" t="s">
        <v>65</v>
      </c>
      <c r="B6" s="256"/>
      <c r="C6" s="62">
        <f>SUM(C8+C18+C21+C29+C35)</f>
        <v>29</v>
      </c>
      <c r="D6" s="187">
        <f>SUM(D8+D18+D21+D29+D35)</f>
        <v>7314</v>
      </c>
      <c r="E6" s="187">
        <f t="shared" ref="E6:F6" si="0">SUM(E8+E18+E21+E29+E35)</f>
        <v>6620</v>
      </c>
      <c r="F6" s="187">
        <f t="shared" si="0"/>
        <v>13934</v>
      </c>
    </row>
    <row r="7" spans="1:6" ht="15.75" thickTop="1" x14ac:dyDescent="0.25">
      <c r="A7" s="59"/>
      <c r="B7" s="59"/>
      <c r="C7" s="60"/>
      <c r="D7" s="188"/>
      <c r="E7" s="188"/>
      <c r="F7" s="188"/>
    </row>
    <row r="8" spans="1:6" x14ac:dyDescent="0.25">
      <c r="A8" s="234">
        <v>1</v>
      </c>
      <c r="B8" s="234" t="s">
        <v>66</v>
      </c>
      <c r="C8" s="186">
        <v>8</v>
      </c>
      <c r="D8" s="110">
        <f>SUM(D9:D16)</f>
        <v>1991</v>
      </c>
      <c r="E8" s="110">
        <f t="shared" ref="E8" si="1">SUM(E9:E16)</f>
        <v>1787</v>
      </c>
      <c r="F8" s="110">
        <f>SUM(D8:E8)</f>
        <v>3778</v>
      </c>
    </row>
    <row r="9" spans="1:6" x14ac:dyDescent="0.25">
      <c r="A9" s="232"/>
      <c r="B9" s="232"/>
      <c r="C9" s="126" t="s">
        <v>134</v>
      </c>
      <c r="D9" s="189">
        <v>225</v>
      </c>
      <c r="E9" s="189">
        <v>244</v>
      </c>
      <c r="F9" s="189" t="s">
        <v>204</v>
      </c>
    </row>
    <row r="10" spans="1:6" x14ac:dyDescent="0.25">
      <c r="A10" s="232"/>
      <c r="B10" s="232"/>
      <c r="C10" s="126" t="s">
        <v>135</v>
      </c>
      <c r="D10" s="189">
        <v>268</v>
      </c>
      <c r="E10" s="189">
        <v>215</v>
      </c>
      <c r="F10" s="189" t="s">
        <v>244</v>
      </c>
    </row>
    <row r="11" spans="1:6" x14ac:dyDescent="0.25">
      <c r="A11" s="232"/>
      <c r="B11" s="232"/>
      <c r="C11" s="126" t="s">
        <v>136</v>
      </c>
      <c r="D11" s="189">
        <v>341</v>
      </c>
      <c r="E11" s="189">
        <v>301</v>
      </c>
      <c r="F11" s="189" t="s">
        <v>395</v>
      </c>
    </row>
    <row r="12" spans="1:6" x14ac:dyDescent="0.25">
      <c r="A12" s="232"/>
      <c r="B12" s="232"/>
      <c r="C12" s="126" t="s">
        <v>137</v>
      </c>
      <c r="D12" s="189">
        <v>163</v>
      </c>
      <c r="E12" s="189">
        <v>144</v>
      </c>
      <c r="F12" s="189" t="s">
        <v>212</v>
      </c>
    </row>
    <row r="13" spans="1:6" x14ac:dyDescent="0.25">
      <c r="A13" s="232"/>
      <c r="B13" s="232"/>
      <c r="C13" s="167" t="s">
        <v>138</v>
      </c>
      <c r="D13" s="189">
        <v>351</v>
      </c>
      <c r="E13" s="189">
        <v>333</v>
      </c>
      <c r="F13" s="189" t="s">
        <v>396</v>
      </c>
    </row>
    <row r="14" spans="1:6" x14ac:dyDescent="0.25">
      <c r="A14" s="232"/>
      <c r="B14" s="232"/>
      <c r="C14" s="167" t="s">
        <v>139</v>
      </c>
      <c r="D14" s="189">
        <v>183</v>
      </c>
      <c r="E14" s="189">
        <v>158</v>
      </c>
      <c r="F14" s="189" t="s">
        <v>392</v>
      </c>
    </row>
    <row r="15" spans="1:6" x14ac:dyDescent="0.25">
      <c r="A15" s="232"/>
      <c r="B15" s="232"/>
      <c r="C15" s="167" t="s">
        <v>140</v>
      </c>
      <c r="D15" s="189">
        <v>272</v>
      </c>
      <c r="E15" s="189">
        <v>230</v>
      </c>
      <c r="F15" s="189" t="s">
        <v>355</v>
      </c>
    </row>
    <row r="16" spans="1:6" x14ac:dyDescent="0.25">
      <c r="A16" s="233"/>
      <c r="B16" s="233"/>
      <c r="C16" s="172" t="s">
        <v>141</v>
      </c>
      <c r="D16" s="189">
        <v>188</v>
      </c>
      <c r="E16" s="189">
        <v>162</v>
      </c>
      <c r="F16" s="189" t="s">
        <v>397</v>
      </c>
    </row>
    <row r="17" spans="1:6" x14ac:dyDescent="0.25">
      <c r="A17" s="48"/>
      <c r="B17" s="91"/>
      <c r="C17" s="173"/>
      <c r="D17" s="190"/>
      <c r="E17" s="190"/>
      <c r="F17" s="190"/>
    </row>
    <row r="18" spans="1:6" x14ac:dyDescent="0.25">
      <c r="A18" s="234">
        <v>2</v>
      </c>
      <c r="B18" s="234" t="s">
        <v>65</v>
      </c>
      <c r="C18" s="177">
        <v>1</v>
      </c>
      <c r="D18" s="191">
        <f>SUM(D19)</f>
        <v>220</v>
      </c>
      <c r="E18" s="191">
        <f t="shared" ref="E18" si="2">SUM(E19)</f>
        <v>207</v>
      </c>
      <c r="F18" s="191">
        <f>SUM(D18:E18)</f>
        <v>427</v>
      </c>
    </row>
    <row r="19" spans="1:6" x14ac:dyDescent="0.25">
      <c r="A19" s="233"/>
      <c r="B19" s="233"/>
      <c r="C19" s="172" t="s">
        <v>134</v>
      </c>
      <c r="D19" s="189">
        <v>220</v>
      </c>
      <c r="E19" s="189">
        <v>207</v>
      </c>
      <c r="F19" s="189" t="s">
        <v>398</v>
      </c>
    </row>
    <row r="20" spans="1:6" x14ac:dyDescent="0.25">
      <c r="A20" s="88"/>
      <c r="B20" s="91"/>
      <c r="C20" s="173"/>
      <c r="D20" s="190"/>
      <c r="E20" s="190"/>
      <c r="F20" s="190"/>
    </row>
    <row r="21" spans="1:6" x14ac:dyDescent="0.25">
      <c r="A21" s="234">
        <v>3</v>
      </c>
      <c r="B21" s="234" t="s">
        <v>68</v>
      </c>
      <c r="C21" s="177">
        <v>6</v>
      </c>
      <c r="D21" s="191">
        <f>SUM(D22:D27)</f>
        <v>1745</v>
      </c>
      <c r="E21" s="191">
        <f t="shared" ref="E21" si="3">SUM(E22:E27)</f>
        <v>1639</v>
      </c>
      <c r="F21" s="191">
        <f>SUM(D21:E21)</f>
        <v>3384</v>
      </c>
    </row>
    <row r="22" spans="1:6" ht="18.75" customHeight="1" x14ac:dyDescent="0.25">
      <c r="A22" s="232"/>
      <c r="B22" s="232"/>
      <c r="C22" s="126" t="s">
        <v>134</v>
      </c>
      <c r="D22" s="189">
        <v>335</v>
      </c>
      <c r="E22" s="189">
        <v>302</v>
      </c>
      <c r="F22" s="189" t="s">
        <v>399</v>
      </c>
    </row>
    <row r="23" spans="1:6" x14ac:dyDescent="0.25">
      <c r="A23" s="232"/>
      <c r="B23" s="232"/>
      <c r="C23" s="126" t="s">
        <v>135</v>
      </c>
      <c r="D23" s="189">
        <v>290</v>
      </c>
      <c r="E23" s="189">
        <v>282</v>
      </c>
      <c r="F23" s="189" t="s">
        <v>358</v>
      </c>
    </row>
    <row r="24" spans="1:6" x14ac:dyDescent="0.25">
      <c r="A24" s="232"/>
      <c r="B24" s="232"/>
      <c r="C24" s="126" t="s">
        <v>136</v>
      </c>
      <c r="D24" s="189">
        <v>292</v>
      </c>
      <c r="E24" s="189">
        <v>264</v>
      </c>
      <c r="F24" s="189" t="s">
        <v>184</v>
      </c>
    </row>
    <row r="25" spans="1:6" x14ac:dyDescent="0.25">
      <c r="A25" s="232"/>
      <c r="B25" s="232"/>
      <c r="C25" s="126" t="s">
        <v>137</v>
      </c>
      <c r="D25" s="189">
        <v>285</v>
      </c>
      <c r="E25" s="189">
        <v>288</v>
      </c>
      <c r="F25" s="189" t="s">
        <v>400</v>
      </c>
    </row>
    <row r="26" spans="1:6" x14ac:dyDescent="0.25">
      <c r="A26" s="232"/>
      <c r="B26" s="232"/>
      <c r="C26" s="167" t="s">
        <v>138</v>
      </c>
      <c r="D26" s="189">
        <v>269</v>
      </c>
      <c r="E26" s="189">
        <v>239</v>
      </c>
      <c r="F26" s="189" t="s">
        <v>238</v>
      </c>
    </row>
    <row r="27" spans="1:6" x14ac:dyDescent="0.25">
      <c r="A27" s="233"/>
      <c r="B27" s="233"/>
      <c r="C27" s="167" t="s">
        <v>139</v>
      </c>
      <c r="D27" s="189">
        <v>274</v>
      </c>
      <c r="E27" s="189">
        <v>264</v>
      </c>
      <c r="F27" s="189" t="s">
        <v>375</v>
      </c>
    </row>
    <row r="28" spans="1:6" x14ac:dyDescent="0.25">
      <c r="A28" s="88"/>
      <c r="B28" s="91"/>
      <c r="C28" s="173"/>
      <c r="D28" s="190"/>
      <c r="E28" s="190"/>
      <c r="F28" s="190"/>
    </row>
    <row r="29" spans="1:6" x14ac:dyDescent="0.25">
      <c r="A29" s="234">
        <v>4</v>
      </c>
      <c r="B29" s="234" t="s">
        <v>67</v>
      </c>
      <c r="C29" s="177">
        <v>4</v>
      </c>
      <c r="D29" s="191">
        <f>SUM(D30:D33)</f>
        <v>646</v>
      </c>
      <c r="E29" s="191">
        <f t="shared" ref="E29" si="4">SUM(E30:E33)</f>
        <v>555</v>
      </c>
      <c r="F29" s="191">
        <f>SUM(D29:E29)</f>
        <v>1201</v>
      </c>
    </row>
    <row r="30" spans="1:6" x14ac:dyDescent="0.25">
      <c r="A30" s="232"/>
      <c r="B30" s="232"/>
      <c r="C30" s="126" t="s">
        <v>134</v>
      </c>
      <c r="D30" s="189">
        <v>278</v>
      </c>
      <c r="E30" s="189">
        <v>225</v>
      </c>
      <c r="F30" s="189" t="s">
        <v>386</v>
      </c>
    </row>
    <row r="31" spans="1:6" x14ac:dyDescent="0.25">
      <c r="A31" s="232"/>
      <c r="B31" s="232"/>
      <c r="C31" s="126" t="s">
        <v>135</v>
      </c>
      <c r="D31" s="189">
        <v>243</v>
      </c>
      <c r="E31" s="189">
        <v>215</v>
      </c>
      <c r="F31" s="189" t="s">
        <v>275</v>
      </c>
    </row>
    <row r="32" spans="1:6" x14ac:dyDescent="0.25">
      <c r="A32" s="232"/>
      <c r="B32" s="232"/>
      <c r="C32" s="126" t="s">
        <v>136</v>
      </c>
      <c r="D32" s="189">
        <v>79</v>
      </c>
      <c r="E32" s="189">
        <v>74</v>
      </c>
      <c r="F32" s="189" t="s">
        <v>401</v>
      </c>
    </row>
    <row r="33" spans="1:6" x14ac:dyDescent="0.25">
      <c r="A33" s="233"/>
      <c r="B33" s="233"/>
      <c r="C33" s="126" t="s">
        <v>137</v>
      </c>
      <c r="D33" s="189">
        <v>46</v>
      </c>
      <c r="E33" s="189">
        <v>41</v>
      </c>
      <c r="F33" s="189" t="s">
        <v>402</v>
      </c>
    </row>
    <row r="34" spans="1:6" x14ac:dyDescent="0.25">
      <c r="A34" s="88"/>
      <c r="B34" s="92"/>
      <c r="C34" s="173"/>
      <c r="D34" s="190"/>
      <c r="E34" s="190"/>
      <c r="F34" s="190"/>
    </row>
    <row r="35" spans="1:6" x14ac:dyDescent="0.25">
      <c r="A35" s="234">
        <v>5</v>
      </c>
      <c r="B35" s="234" t="s">
        <v>69</v>
      </c>
      <c r="C35" s="177">
        <v>10</v>
      </c>
      <c r="D35" s="191">
        <f>SUM(D36:D45)</f>
        <v>2712</v>
      </c>
      <c r="E35" s="191">
        <f t="shared" ref="E35" si="5">SUM(E36:E45)</f>
        <v>2432</v>
      </c>
      <c r="F35" s="191">
        <f>SUM(D35:E35)</f>
        <v>5144</v>
      </c>
    </row>
    <row r="36" spans="1:6" x14ac:dyDescent="0.25">
      <c r="A36" s="232"/>
      <c r="B36" s="232"/>
      <c r="C36" s="126" t="s">
        <v>134</v>
      </c>
      <c r="D36" s="189">
        <v>256</v>
      </c>
      <c r="E36" s="189">
        <v>218</v>
      </c>
      <c r="F36" s="189" t="s">
        <v>403</v>
      </c>
    </row>
    <row r="37" spans="1:6" x14ac:dyDescent="0.25">
      <c r="A37" s="232"/>
      <c r="B37" s="232"/>
      <c r="C37" s="126" t="s">
        <v>135</v>
      </c>
      <c r="D37" s="189">
        <v>270</v>
      </c>
      <c r="E37" s="189">
        <v>259</v>
      </c>
      <c r="F37" s="189" t="s">
        <v>404</v>
      </c>
    </row>
    <row r="38" spans="1:6" x14ac:dyDescent="0.25">
      <c r="A38" s="232"/>
      <c r="B38" s="232"/>
      <c r="C38" s="126" t="s">
        <v>136</v>
      </c>
      <c r="D38" s="189">
        <v>271</v>
      </c>
      <c r="E38" s="189">
        <v>237</v>
      </c>
      <c r="F38" s="189" t="s">
        <v>238</v>
      </c>
    </row>
    <row r="39" spans="1:6" x14ac:dyDescent="0.25">
      <c r="A39" s="232"/>
      <c r="B39" s="232"/>
      <c r="C39" s="126" t="s">
        <v>137</v>
      </c>
      <c r="D39" s="189">
        <v>317</v>
      </c>
      <c r="E39" s="189">
        <v>276</v>
      </c>
      <c r="F39" s="189" t="s">
        <v>405</v>
      </c>
    </row>
    <row r="40" spans="1:6" x14ac:dyDescent="0.25">
      <c r="A40" s="232"/>
      <c r="B40" s="232"/>
      <c r="C40" s="167" t="s">
        <v>138</v>
      </c>
      <c r="D40" s="189">
        <v>165</v>
      </c>
      <c r="E40" s="189">
        <v>147</v>
      </c>
      <c r="F40" s="189" t="s">
        <v>388</v>
      </c>
    </row>
    <row r="41" spans="1:6" x14ac:dyDescent="0.25">
      <c r="A41" s="232"/>
      <c r="B41" s="232"/>
      <c r="C41" s="167" t="s">
        <v>139</v>
      </c>
      <c r="D41" s="189">
        <v>404</v>
      </c>
      <c r="E41" s="189">
        <v>348</v>
      </c>
      <c r="F41" s="189" t="s">
        <v>406</v>
      </c>
    </row>
    <row r="42" spans="1:6" x14ac:dyDescent="0.25">
      <c r="A42" s="232"/>
      <c r="B42" s="232"/>
      <c r="C42" s="172" t="s">
        <v>140</v>
      </c>
      <c r="D42" s="189">
        <v>377</v>
      </c>
      <c r="E42" s="189">
        <v>340</v>
      </c>
      <c r="F42" s="189" t="s">
        <v>407</v>
      </c>
    </row>
    <row r="43" spans="1:6" x14ac:dyDescent="0.25">
      <c r="A43" s="232"/>
      <c r="B43" s="232"/>
      <c r="C43" s="172" t="s">
        <v>141</v>
      </c>
      <c r="D43" s="189">
        <v>312</v>
      </c>
      <c r="E43" s="189">
        <v>304</v>
      </c>
      <c r="F43" s="189" t="s">
        <v>408</v>
      </c>
    </row>
    <row r="44" spans="1:6" x14ac:dyDescent="0.25">
      <c r="A44" s="232"/>
      <c r="B44" s="232"/>
      <c r="C44" s="172" t="s">
        <v>142</v>
      </c>
      <c r="D44" s="189">
        <v>127</v>
      </c>
      <c r="E44" s="189">
        <v>128</v>
      </c>
      <c r="F44" s="189" t="s">
        <v>342</v>
      </c>
    </row>
    <row r="45" spans="1:6" x14ac:dyDescent="0.25">
      <c r="A45" s="233"/>
      <c r="B45" s="233"/>
      <c r="C45" s="172" t="s">
        <v>145</v>
      </c>
      <c r="D45" s="189">
        <v>213</v>
      </c>
      <c r="E45" s="189">
        <v>175</v>
      </c>
      <c r="F45" s="189" t="s">
        <v>363</v>
      </c>
    </row>
    <row r="47" spans="1:6" x14ac:dyDescent="0.25">
      <c r="D47" s="247" t="s">
        <v>412</v>
      </c>
      <c r="E47" s="247"/>
      <c r="F47" s="247"/>
    </row>
    <row r="48" spans="1:6" x14ac:dyDescent="0.25">
      <c r="D48" s="247" t="s">
        <v>413</v>
      </c>
      <c r="E48" s="247"/>
      <c r="F48" s="247"/>
    </row>
    <row r="49" spans="4:6" x14ac:dyDescent="0.25">
      <c r="D49" s="247" t="s">
        <v>131</v>
      </c>
      <c r="E49" s="247"/>
      <c r="F49" s="247"/>
    </row>
    <row r="50" spans="4:6" x14ac:dyDescent="0.25">
      <c r="D50" s="248" t="s">
        <v>414</v>
      </c>
      <c r="E50" s="248"/>
      <c r="F50" s="248"/>
    </row>
    <row r="54" spans="4:6" x14ac:dyDescent="0.25">
      <c r="D54" s="249" t="s">
        <v>415</v>
      </c>
      <c r="E54" s="249"/>
      <c r="F54" s="249"/>
    </row>
  </sheetData>
  <mergeCells count="19">
    <mergeCell ref="B35:B45"/>
    <mergeCell ref="A35:A45"/>
    <mergeCell ref="B18:B19"/>
    <mergeCell ref="A18:A19"/>
    <mergeCell ref="B21:B27"/>
    <mergeCell ref="A21:A27"/>
    <mergeCell ref="B29:B33"/>
    <mergeCell ref="A29:A33"/>
    <mergeCell ref="A1:F1"/>
    <mergeCell ref="A2:F2"/>
    <mergeCell ref="A3:F3"/>
    <mergeCell ref="A6:B6"/>
    <mergeCell ref="B8:B16"/>
    <mergeCell ref="A8:A16"/>
    <mergeCell ref="D47:F47"/>
    <mergeCell ref="D48:F48"/>
    <mergeCell ref="D49:F49"/>
    <mergeCell ref="D50:F50"/>
    <mergeCell ref="D54:F54"/>
  </mergeCells>
  <printOptions horizontalCentered="1"/>
  <pageMargins left="1.2" right="0.7" top="0.5" bottom="0.25" header="0.3" footer="0.3"/>
  <pageSetup paperSize="5" scale="10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view="pageBreakPreview" topLeftCell="A55" zoomScale="85" zoomScaleNormal="100" zoomScaleSheetLayoutView="85" workbookViewId="0">
      <selection activeCell="J80" sqref="J80"/>
    </sheetView>
  </sheetViews>
  <sheetFormatPr defaultRowHeight="15" x14ac:dyDescent="0.25"/>
  <cols>
    <col min="1" max="1" width="6" customWidth="1"/>
    <col min="2" max="2" width="22.7109375" bestFit="1" customWidth="1"/>
    <col min="3" max="3" width="9.140625" style="128"/>
    <col min="4" max="6" width="13.5703125" customWidth="1"/>
    <col min="7" max="7" width="10.5703125" bestFit="1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2"/>
      <c r="B4" s="52"/>
      <c r="C4" s="185"/>
      <c r="D4" s="52"/>
      <c r="E4" s="52"/>
      <c r="F4" s="52"/>
    </row>
    <row r="5" spans="1:6" ht="22.5" customHeight="1" thickBot="1" x14ac:dyDescent="0.3">
      <c r="A5" s="36" t="s">
        <v>0</v>
      </c>
      <c r="B5" s="36" t="s">
        <v>1</v>
      </c>
      <c r="C5" s="67" t="s">
        <v>2</v>
      </c>
      <c r="D5" s="36" t="s">
        <v>3</v>
      </c>
      <c r="E5" s="36" t="s">
        <v>4</v>
      </c>
      <c r="F5" s="36" t="s">
        <v>410</v>
      </c>
    </row>
    <row r="6" spans="1:6" ht="16.5" thickTop="1" thickBot="1" x14ac:dyDescent="0.3">
      <c r="A6" s="257" t="s">
        <v>53</v>
      </c>
      <c r="B6" s="257"/>
      <c r="C6" s="193">
        <f>SUM(C8+C14+C19+C26+C32+C35+C44+C49+C54+C60+C65)</f>
        <v>39</v>
      </c>
      <c r="D6" s="79">
        <f>SUM(D8+D14+D19+D26+D32+D35+D44+D49+D54+D60+D65)</f>
        <v>7670</v>
      </c>
      <c r="E6" s="79">
        <f t="shared" ref="E6:F6" si="0">SUM(E8+E14+E19+E26+E32+E35+E44+E49+E54+E60+E65)</f>
        <v>7533</v>
      </c>
      <c r="F6" s="79">
        <f t="shared" si="0"/>
        <v>15203</v>
      </c>
    </row>
    <row r="7" spans="1:6" ht="15.75" thickTop="1" x14ac:dyDescent="0.25">
      <c r="A7" s="73"/>
      <c r="B7" s="73"/>
      <c r="C7" s="101"/>
      <c r="D7" s="66"/>
      <c r="E7" s="66"/>
      <c r="F7" s="66"/>
    </row>
    <row r="8" spans="1:6" x14ac:dyDescent="0.25">
      <c r="A8" s="234">
        <v>1</v>
      </c>
      <c r="B8" s="234" t="s">
        <v>54</v>
      </c>
      <c r="C8" s="101">
        <v>4</v>
      </c>
      <c r="D8" s="66">
        <f>SUM(D9:D12)</f>
        <v>919</v>
      </c>
      <c r="E8" s="66">
        <f t="shared" ref="E8" si="1">SUM(E9:E12)</f>
        <v>957</v>
      </c>
      <c r="F8" s="66">
        <f>SUM(D8:E8)</f>
        <v>1876</v>
      </c>
    </row>
    <row r="9" spans="1:6" x14ac:dyDescent="0.25">
      <c r="A9" s="232"/>
      <c r="B9" s="232"/>
      <c r="C9" s="126" t="s">
        <v>134</v>
      </c>
      <c r="D9" s="85">
        <v>203</v>
      </c>
      <c r="E9" s="85">
        <v>230</v>
      </c>
      <c r="F9" s="80" t="s">
        <v>178</v>
      </c>
    </row>
    <row r="10" spans="1:6" x14ac:dyDescent="0.25">
      <c r="A10" s="232"/>
      <c r="B10" s="232"/>
      <c r="C10" s="126" t="s">
        <v>135</v>
      </c>
      <c r="D10" s="82">
        <v>194</v>
      </c>
      <c r="E10" s="82">
        <v>200</v>
      </c>
      <c r="F10" s="85" t="s">
        <v>181</v>
      </c>
    </row>
    <row r="11" spans="1:6" x14ac:dyDescent="0.25">
      <c r="A11" s="232"/>
      <c r="B11" s="232"/>
      <c r="C11" s="126" t="s">
        <v>136</v>
      </c>
      <c r="D11" s="82">
        <v>206</v>
      </c>
      <c r="E11" s="82">
        <v>208</v>
      </c>
      <c r="F11" s="85" t="s">
        <v>182</v>
      </c>
    </row>
    <row r="12" spans="1:6" x14ac:dyDescent="0.25">
      <c r="A12" s="233"/>
      <c r="B12" s="233"/>
      <c r="C12" s="126" t="s">
        <v>137</v>
      </c>
      <c r="D12" s="82">
        <v>316</v>
      </c>
      <c r="E12" s="82">
        <v>319</v>
      </c>
      <c r="F12" s="85" t="s">
        <v>183</v>
      </c>
    </row>
    <row r="13" spans="1:6" x14ac:dyDescent="0.25">
      <c r="A13" s="88"/>
      <c r="B13" s="50"/>
      <c r="C13" s="83"/>
      <c r="D13" s="82"/>
      <c r="E13" s="82"/>
      <c r="F13" s="85"/>
    </row>
    <row r="14" spans="1:6" x14ac:dyDescent="0.25">
      <c r="A14" s="234">
        <v>2</v>
      </c>
      <c r="B14" s="234" t="s">
        <v>55</v>
      </c>
      <c r="C14" s="127">
        <v>3</v>
      </c>
      <c r="D14" s="94">
        <f>SUM(D15:D17)</f>
        <v>830</v>
      </c>
      <c r="E14" s="94">
        <f t="shared" ref="E14" si="2">SUM(E15:E17)</f>
        <v>844</v>
      </c>
      <c r="F14" s="94">
        <f>SUM(D14:E14)</f>
        <v>1674</v>
      </c>
    </row>
    <row r="15" spans="1:6" x14ac:dyDescent="0.25">
      <c r="A15" s="232"/>
      <c r="B15" s="232"/>
      <c r="C15" s="126" t="s">
        <v>134</v>
      </c>
      <c r="D15" s="82">
        <v>285</v>
      </c>
      <c r="E15" s="82">
        <v>271</v>
      </c>
      <c r="F15" s="82" t="s">
        <v>184</v>
      </c>
    </row>
    <row r="16" spans="1:6" x14ac:dyDescent="0.25">
      <c r="A16" s="232"/>
      <c r="B16" s="232"/>
      <c r="C16" s="126" t="s">
        <v>135</v>
      </c>
      <c r="D16" s="82">
        <v>280</v>
      </c>
      <c r="E16" s="82">
        <v>299</v>
      </c>
      <c r="F16" s="85" t="s">
        <v>185</v>
      </c>
    </row>
    <row r="17" spans="1:6" x14ac:dyDescent="0.25">
      <c r="A17" s="233"/>
      <c r="B17" s="233"/>
      <c r="C17" s="126" t="s">
        <v>136</v>
      </c>
      <c r="D17" s="82">
        <v>265</v>
      </c>
      <c r="E17" s="82">
        <v>274</v>
      </c>
      <c r="F17" s="85" t="s">
        <v>186</v>
      </c>
    </row>
    <row r="18" spans="1:6" x14ac:dyDescent="0.25">
      <c r="A18" s="88"/>
      <c r="B18" s="88"/>
      <c r="C18" s="83"/>
      <c r="D18" s="82"/>
      <c r="E18" s="82"/>
      <c r="F18" s="85"/>
    </row>
    <row r="19" spans="1:6" x14ac:dyDescent="0.25">
      <c r="A19" s="234">
        <v>3</v>
      </c>
      <c r="B19" s="234" t="s">
        <v>56</v>
      </c>
      <c r="C19" s="127">
        <v>5</v>
      </c>
      <c r="D19" s="94">
        <f>SUM(D20:D24)</f>
        <v>941</v>
      </c>
      <c r="E19" s="94">
        <f t="shared" ref="E19" si="3">SUM(E20:E24)</f>
        <v>882</v>
      </c>
      <c r="F19" s="94">
        <f>SUM(D19:E19)</f>
        <v>1823</v>
      </c>
    </row>
    <row r="20" spans="1:6" x14ac:dyDescent="0.25">
      <c r="A20" s="232"/>
      <c r="B20" s="232"/>
      <c r="C20" s="133" t="s">
        <v>134</v>
      </c>
      <c r="D20" s="82">
        <v>232</v>
      </c>
      <c r="E20" s="82">
        <v>212</v>
      </c>
      <c r="F20" s="81" t="s">
        <v>187</v>
      </c>
    </row>
    <row r="21" spans="1:6" x14ac:dyDescent="0.25">
      <c r="A21" s="232"/>
      <c r="B21" s="232"/>
      <c r="C21" s="133" t="s">
        <v>135</v>
      </c>
      <c r="D21" s="82">
        <v>305</v>
      </c>
      <c r="E21" s="82">
        <v>302</v>
      </c>
      <c r="F21" s="85" t="s">
        <v>188</v>
      </c>
    </row>
    <row r="22" spans="1:6" x14ac:dyDescent="0.25">
      <c r="A22" s="232"/>
      <c r="B22" s="232"/>
      <c r="C22" s="133" t="s">
        <v>136</v>
      </c>
      <c r="D22" s="82">
        <v>155</v>
      </c>
      <c r="E22" s="82">
        <v>163</v>
      </c>
      <c r="F22" s="85" t="s">
        <v>189</v>
      </c>
    </row>
    <row r="23" spans="1:6" x14ac:dyDescent="0.25">
      <c r="A23" s="232"/>
      <c r="B23" s="232"/>
      <c r="C23" s="133" t="s">
        <v>137</v>
      </c>
      <c r="D23" s="82">
        <v>147</v>
      </c>
      <c r="E23" s="82">
        <v>117</v>
      </c>
      <c r="F23" s="85" t="s">
        <v>190</v>
      </c>
    </row>
    <row r="24" spans="1:6" x14ac:dyDescent="0.25">
      <c r="A24" s="233"/>
      <c r="B24" s="233"/>
      <c r="C24" s="143" t="s">
        <v>138</v>
      </c>
      <c r="D24" s="82">
        <v>102</v>
      </c>
      <c r="E24" s="82">
        <v>88</v>
      </c>
      <c r="F24" s="85" t="s">
        <v>191</v>
      </c>
    </row>
    <row r="25" spans="1:6" x14ac:dyDescent="0.25">
      <c r="A25" s="88"/>
      <c r="B25" s="88"/>
      <c r="C25" s="83"/>
      <c r="D25" s="82"/>
      <c r="E25" s="82"/>
      <c r="F25" s="85"/>
    </row>
    <row r="26" spans="1:6" x14ac:dyDescent="0.25">
      <c r="A26" s="234">
        <v>4</v>
      </c>
      <c r="B26" s="234" t="s">
        <v>57</v>
      </c>
      <c r="C26" s="127">
        <v>4</v>
      </c>
      <c r="D26" s="94">
        <f>SUM(D27:D30)</f>
        <v>561</v>
      </c>
      <c r="E26" s="94">
        <f t="shared" ref="E26" si="4">SUM(E27:E30)</f>
        <v>569</v>
      </c>
      <c r="F26" s="94">
        <f>SUM(D26:E26)</f>
        <v>1130</v>
      </c>
    </row>
    <row r="27" spans="1:6" x14ac:dyDescent="0.25">
      <c r="A27" s="232"/>
      <c r="B27" s="232"/>
      <c r="C27" s="126" t="s">
        <v>134</v>
      </c>
      <c r="D27" s="82">
        <v>124</v>
      </c>
      <c r="E27" s="82">
        <v>122</v>
      </c>
      <c r="F27" s="81" t="s">
        <v>192</v>
      </c>
    </row>
    <row r="28" spans="1:6" x14ac:dyDescent="0.25">
      <c r="A28" s="232"/>
      <c r="B28" s="232"/>
      <c r="C28" s="126" t="s">
        <v>135</v>
      </c>
      <c r="D28" s="82">
        <v>161</v>
      </c>
      <c r="E28" s="82">
        <v>170</v>
      </c>
      <c r="F28" s="85" t="s">
        <v>193</v>
      </c>
    </row>
    <row r="29" spans="1:6" x14ac:dyDescent="0.25">
      <c r="A29" s="232"/>
      <c r="B29" s="232"/>
      <c r="C29" s="126" t="s">
        <v>136</v>
      </c>
      <c r="D29" s="82">
        <v>124</v>
      </c>
      <c r="E29" s="82">
        <v>124</v>
      </c>
      <c r="F29" s="85" t="s">
        <v>194</v>
      </c>
    </row>
    <row r="30" spans="1:6" x14ac:dyDescent="0.25">
      <c r="A30" s="233"/>
      <c r="B30" s="233"/>
      <c r="C30" s="126" t="s">
        <v>137</v>
      </c>
      <c r="D30" s="82">
        <v>152</v>
      </c>
      <c r="E30" s="82">
        <v>153</v>
      </c>
      <c r="F30" s="85" t="s">
        <v>195</v>
      </c>
    </row>
    <row r="31" spans="1:6" x14ac:dyDescent="0.25">
      <c r="A31" s="88"/>
      <c r="B31" s="49"/>
      <c r="C31" s="83"/>
      <c r="D31" s="82"/>
      <c r="E31" s="82"/>
      <c r="F31" s="85"/>
    </row>
    <row r="32" spans="1:6" x14ac:dyDescent="0.25">
      <c r="A32" s="234">
        <v>5</v>
      </c>
      <c r="B32" s="234" t="s">
        <v>58</v>
      </c>
      <c r="C32" s="127">
        <v>1</v>
      </c>
      <c r="D32" s="94">
        <f>SUM(D33)</f>
        <v>279</v>
      </c>
      <c r="E32" s="94">
        <f t="shared" ref="E32" si="5">SUM(E33)</f>
        <v>252</v>
      </c>
      <c r="F32" s="94">
        <f>SUM(D32:E32)</f>
        <v>531</v>
      </c>
    </row>
    <row r="33" spans="1:6" x14ac:dyDescent="0.25">
      <c r="A33" s="233"/>
      <c r="B33" s="233"/>
      <c r="C33" s="192" t="s">
        <v>134</v>
      </c>
      <c r="D33" s="82">
        <v>279</v>
      </c>
      <c r="E33" s="82">
        <v>252</v>
      </c>
      <c r="F33" s="81" t="s">
        <v>196</v>
      </c>
    </row>
    <row r="34" spans="1:6" x14ac:dyDescent="0.25">
      <c r="A34" s="88"/>
      <c r="B34" s="48"/>
      <c r="C34" s="83"/>
      <c r="D34" s="82"/>
      <c r="E34" s="82"/>
      <c r="F34" s="85"/>
    </row>
    <row r="35" spans="1:6" x14ac:dyDescent="0.25">
      <c r="A35" s="234">
        <v>6</v>
      </c>
      <c r="B35" s="234" t="s">
        <v>59</v>
      </c>
      <c r="C35" s="165">
        <v>7</v>
      </c>
      <c r="D35" s="94">
        <f>SUM(D36:D42)</f>
        <v>1138</v>
      </c>
      <c r="E35" s="94">
        <f t="shared" ref="E35" si="6">SUM(E36:E42)</f>
        <v>1032</v>
      </c>
      <c r="F35" s="94">
        <f>SUM(D35:E35)</f>
        <v>2170</v>
      </c>
    </row>
    <row r="36" spans="1:6" x14ac:dyDescent="0.25">
      <c r="A36" s="232"/>
      <c r="B36" s="232"/>
      <c r="C36" s="133" t="s">
        <v>134</v>
      </c>
      <c r="D36" s="82">
        <v>162</v>
      </c>
      <c r="E36" s="82">
        <v>148</v>
      </c>
      <c r="F36" s="81" t="s">
        <v>197</v>
      </c>
    </row>
    <row r="37" spans="1:6" x14ac:dyDescent="0.25">
      <c r="A37" s="232"/>
      <c r="B37" s="232"/>
      <c r="C37" s="133" t="s">
        <v>135</v>
      </c>
      <c r="D37" s="82">
        <v>170</v>
      </c>
      <c r="E37" s="82">
        <v>155</v>
      </c>
      <c r="F37" s="85" t="s">
        <v>198</v>
      </c>
    </row>
    <row r="38" spans="1:6" x14ac:dyDescent="0.25">
      <c r="A38" s="232"/>
      <c r="B38" s="232"/>
      <c r="C38" s="133" t="s">
        <v>136</v>
      </c>
      <c r="D38" s="82">
        <v>232</v>
      </c>
      <c r="E38" s="82">
        <v>220</v>
      </c>
      <c r="F38" s="85" t="s">
        <v>199</v>
      </c>
    </row>
    <row r="39" spans="1:6" x14ac:dyDescent="0.25">
      <c r="A39" s="232"/>
      <c r="B39" s="232"/>
      <c r="C39" s="133" t="s">
        <v>137</v>
      </c>
      <c r="D39" s="82">
        <v>283</v>
      </c>
      <c r="E39" s="82">
        <v>257</v>
      </c>
      <c r="F39" s="85" t="s">
        <v>200</v>
      </c>
    </row>
    <row r="40" spans="1:6" x14ac:dyDescent="0.25">
      <c r="A40" s="232"/>
      <c r="B40" s="232"/>
      <c r="C40" s="143" t="s">
        <v>138</v>
      </c>
      <c r="D40" s="82">
        <v>168</v>
      </c>
      <c r="E40" s="82">
        <v>152</v>
      </c>
      <c r="F40" s="85" t="s">
        <v>201</v>
      </c>
    </row>
    <row r="41" spans="1:6" x14ac:dyDescent="0.25">
      <c r="A41" s="232"/>
      <c r="B41" s="232"/>
      <c r="C41" s="143" t="s">
        <v>139</v>
      </c>
      <c r="D41" s="82">
        <v>86</v>
      </c>
      <c r="E41" s="82">
        <v>71</v>
      </c>
      <c r="F41" s="85" t="s">
        <v>202</v>
      </c>
    </row>
    <row r="42" spans="1:6" x14ac:dyDescent="0.25">
      <c r="A42" s="233"/>
      <c r="B42" s="233"/>
      <c r="C42" s="143" t="s">
        <v>140</v>
      </c>
      <c r="D42" s="82">
        <v>37</v>
      </c>
      <c r="E42" s="82">
        <v>29</v>
      </c>
      <c r="F42" s="85" t="s">
        <v>203</v>
      </c>
    </row>
    <row r="43" spans="1:6" x14ac:dyDescent="0.25">
      <c r="A43" s="88"/>
      <c r="B43" s="48"/>
      <c r="C43" s="83"/>
      <c r="D43" s="82"/>
      <c r="E43" s="82"/>
      <c r="F43" s="85"/>
    </row>
    <row r="44" spans="1:6" x14ac:dyDescent="0.25">
      <c r="A44" s="234">
        <v>7</v>
      </c>
      <c r="B44" s="234" t="s">
        <v>60</v>
      </c>
      <c r="C44" s="127">
        <v>3</v>
      </c>
      <c r="D44" s="94">
        <f>SUM(D45:D47)</f>
        <v>652</v>
      </c>
      <c r="E44" s="94">
        <f t="shared" ref="E44" si="7">SUM(E45:E47)</f>
        <v>686</v>
      </c>
      <c r="F44" s="94">
        <f>SUM(D44:E44)</f>
        <v>1338</v>
      </c>
    </row>
    <row r="45" spans="1:6" x14ac:dyDescent="0.25">
      <c r="A45" s="232"/>
      <c r="B45" s="232"/>
      <c r="C45" s="126" t="s">
        <v>134</v>
      </c>
      <c r="D45" s="82">
        <v>227</v>
      </c>
      <c r="E45" s="82">
        <v>242</v>
      </c>
      <c r="F45" s="81" t="s">
        <v>204</v>
      </c>
    </row>
    <row r="46" spans="1:6" x14ac:dyDescent="0.25">
      <c r="A46" s="232"/>
      <c r="B46" s="232"/>
      <c r="C46" s="126" t="s">
        <v>135</v>
      </c>
      <c r="D46" s="82">
        <v>243</v>
      </c>
      <c r="E46" s="82">
        <v>262</v>
      </c>
      <c r="F46" s="85" t="s">
        <v>205</v>
      </c>
    </row>
    <row r="47" spans="1:6" x14ac:dyDescent="0.25">
      <c r="A47" s="233"/>
      <c r="B47" s="233"/>
      <c r="C47" s="126" t="s">
        <v>136</v>
      </c>
      <c r="D47" s="82">
        <v>182</v>
      </c>
      <c r="E47" s="82">
        <v>182</v>
      </c>
      <c r="F47" s="85" t="s">
        <v>206</v>
      </c>
    </row>
    <row r="48" spans="1:6" x14ac:dyDescent="0.25">
      <c r="A48" s="88"/>
      <c r="B48" s="48"/>
      <c r="C48" s="83"/>
      <c r="D48" s="82"/>
      <c r="E48" s="82"/>
      <c r="F48" s="85"/>
    </row>
    <row r="49" spans="1:6" x14ac:dyDescent="0.25">
      <c r="A49" s="234">
        <v>8</v>
      </c>
      <c r="B49" s="234" t="s">
        <v>61</v>
      </c>
      <c r="C49" s="127">
        <v>3</v>
      </c>
      <c r="D49" s="94">
        <f>SUM(D50:D52)</f>
        <v>570</v>
      </c>
      <c r="E49" s="94">
        <f t="shared" ref="E49" si="8">SUM(E50:E52)</f>
        <v>540</v>
      </c>
      <c r="F49" s="94">
        <f>SUM(D49:E49)</f>
        <v>1110</v>
      </c>
    </row>
    <row r="50" spans="1:6" x14ac:dyDescent="0.25">
      <c r="A50" s="232"/>
      <c r="B50" s="232"/>
      <c r="C50" s="126" t="s">
        <v>134</v>
      </c>
      <c r="D50" s="82">
        <v>189</v>
      </c>
      <c r="E50" s="82">
        <v>164</v>
      </c>
      <c r="F50" s="81" t="s">
        <v>207</v>
      </c>
    </row>
    <row r="51" spans="1:6" x14ac:dyDescent="0.25">
      <c r="A51" s="232"/>
      <c r="B51" s="232"/>
      <c r="C51" s="126" t="s">
        <v>135</v>
      </c>
      <c r="D51" s="82">
        <v>218</v>
      </c>
      <c r="E51" s="82">
        <v>216</v>
      </c>
      <c r="F51" s="85" t="s">
        <v>208</v>
      </c>
    </row>
    <row r="52" spans="1:6" x14ac:dyDescent="0.25">
      <c r="A52" s="233"/>
      <c r="B52" s="233"/>
      <c r="C52" s="126" t="s">
        <v>136</v>
      </c>
      <c r="D52" s="82">
        <v>163</v>
      </c>
      <c r="E52" s="82">
        <v>160</v>
      </c>
      <c r="F52" s="85" t="s">
        <v>209</v>
      </c>
    </row>
    <row r="53" spans="1:6" x14ac:dyDescent="0.25">
      <c r="A53" s="88"/>
      <c r="B53" s="50"/>
      <c r="C53" s="83"/>
      <c r="D53" s="82"/>
      <c r="E53" s="82"/>
      <c r="F53" s="85"/>
    </row>
    <row r="54" spans="1:6" x14ac:dyDescent="0.25">
      <c r="A54" s="234">
        <v>9</v>
      </c>
      <c r="B54" s="234" t="s">
        <v>62</v>
      </c>
      <c r="C54" s="127">
        <v>4</v>
      </c>
      <c r="D54" s="94">
        <f>SUM(D55:D58)</f>
        <v>633</v>
      </c>
      <c r="E54" s="94">
        <f t="shared" ref="E54" si="9">SUM(E55:E58)</f>
        <v>650</v>
      </c>
      <c r="F54" s="94">
        <f>SUM(D54:E54)</f>
        <v>1283</v>
      </c>
    </row>
    <row r="55" spans="1:6" x14ac:dyDescent="0.25">
      <c r="A55" s="232"/>
      <c r="B55" s="232"/>
      <c r="C55" s="126" t="s">
        <v>134</v>
      </c>
      <c r="D55" s="82">
        <v>141</v>
      </c>
      <c r="E55" s="82">
        <v>139</v>
      </c>
      <c r="F55" s="81" t="s">
        <v>210</v>
      </c>
    </row>
    <row r="56" spans="1:6" x14ac:dyDescent="0.25">
      <c r="A56" s="232"/>
      <c r="B56" s="232"/>
      <c r="C56" s="126" t="s">
        <v>135</v>
      </c>
      <c r="D56" s="82">
        <v>183</v>
      </c>
      <c r="E56" s="82">
        <v>192</v>
      </c>
      <c r="F56" s="85" t="s">
        <v>211</v>
      </c>
    </row>
    <row r="57" spans="1:6" x14ac:dyDescent="0.25">
      <c r="A57" s="232"/>
      <c r="B57" s="232"/>
      <c r="C57" s="126" t="s">
        <v>136</v>
      </c>
      <c r="D57" s="82">
        <v>148</v>
      </c>
      <c r="E57" s="82">
        <v>159</v>
      </c>
      <c r="F57" s="85" t="s">
        <v>212</v>
      </c>
    </row>
    <row r="58" spans="1:6" x14ac:dyDescent="0.25">
      <c r="A58" s="233"/>
      <c r="B58" s="233"/>
      <c r="C58" s="126" t="s">
        <v>137</v>
      </c>
      <c r="D58" s="82">
        <v>161</v>
      </c>
      <c r="E58" s="82">
        <v>160</v>
      </c>
      <c r="F58" s="85" t="s">
        <v>213</v>
      </c>
    </row>
    <row r="59" spans="1:6" x14ac:dyDescent="0.25">
      <c r="A59" s="88"/>
      <c r="B59" s="49"/>
      <c r="C59" s="83"/>
      <c r="D59" s="82"/>
      <c r="E59" s="82"/>
      <c r="F59" s="85"/>
    </row>
    <row r="60" spans="1:6" x14ac:dyDescent="0.25">
      <c r="A60" s="234">
        <v>10</v>
      </c>
      <c r="B60" s="234" t="s">
        <v>63</v>
      </c>
      <c r="C60" s="127">
        <v>3</v>
      </c>
      <c r="D60" s="94">
        <f>SUM(D61:D63)</f>
        <v>865</v>
      </c>
      <c r="E60" s="94">
        <f t="shared" ref="E60" si="10">SUM(E61:E63)</f>
        <v>864</v>
      </c>
      <c r="F60" s="94">
        <f>SUM(D60:E60)</f>
        <v>1729</v>
      </c>
    </row>
    <row r="61" spans="1:6" x14ac:dyDescent="0.25">
      <c r="A61" s="232"/>
      <c r="B61" s="232"/>
      <c r="C61" s="126" t="s">
        <v>134</v>
      </c>
      <c r="D61" s="82">
        <v>291</v>
      </c>
      <c r="E61" s="82">
        <v>299</v>
      </c>
      <c r="F61" s="81" t="s">
        <v>214</v>
      </c>
    </row>
    <row r="62" spans="1:6" x14ac:dyDescent="0.25">
      <c r="A62" s="232"/>
      <c r="B62" s="232"/>
      <c r="C62" s="126" t="s">
        <v>135</v>
      </c>
      <c r="D62" s="82">
        <v>254</v>
      </c>
      <c r="E62" s="82">
        <v>260</v>
      </c>
      <c r="F62" s="85" t="s">
        <v>155</v>
      </c>
    </row>
    <row r="63" spans="1:6" x14ac:dyDescent="0.25">
      <c r="A63" s="233"/>
      <c r="B63" s="233"/>
      <c r="C63" s="126" t="s">
        <v>136</v>
      </c>
      <c r="D63" s="82">
        <v>320</v>
      </c>
      <c r="E63" s="82">
        <v>305</v>
      </c>
      <c r="F63" s="85" t="s">
        <v>215</v>
      </c>
    </row>
    <row r="64" spans="1:6" x14ac:dyDescent="0.25">
      <c r="A64" s="88"/>
      <c r="B64" s="48"/>
      <c r="C64" s="83"/>
      <c r="D64" s="82"/>
      <c r="E64" s="82"/>
      <c r="F64" s="85"/>
    </row>
    <row r="65" spans="1:6" x14ac:dyDescent="0.25">
      <c r="A65" s="234">
        <v>11</v>
      </c>
      <c r="B65" s="234" t="s">
        <v>64</v>
      </c>
      <c r="C65" s="127">
        <v>2</v>
      </c>
      <c r="D65" s="94">
        <f>SUM(D66:D67)</f>
        <v>282</v>
      </c>
      <c r="E65" s="94">
        <f t="shared" ref="E65" si="11">SUM(E66:E67)</f>
        <v>257</v>
      </c>
      <c r="F65" s="94">
        <f>SUM(D65:E65)</f>
        <v>539</v>
      </c>
    </row>
    <row r="66" spans="1:6" x14ac:dyDescent="0.25">
      <c r="A66" s="232"/>
      <c r="B66" s="232"/>
      <c r="C66" s="126" t="s">
        <v>134</v>
      </c>
      <c r="D66" s="82">
        <v>118</v>
      </c>
      <c r="E66" s="82">
        <v>98</v>
      </c>
      <c r="F66" s="81" t="s">
        <v>216</v>
      </c>
    </row>
    <row r="67" spans="1:6" x14ac:dyDescent="0.25">
      <c r="A67" s="233"/>
      <c r="B67" s="233"/>
      <c r="C67" s="126" t="s">
        <v>135</v>
      </c>
      <c r="D67" s="82">
        <v>164</v>
      </c>
      <c r="E67" s="82">
        <v>159</v>
      </c>
      <c r="F67" s="85" t="s">
        <v>209</v>
      </c>
    </row>
    <row r="69" spans="1:6" x14ac:dyDescent="0.25">
      <c r="D69" s="247" t="s">
        <v>412</v>
      </c>
      <c r="E69" s="247"/>
      <c r="F69" s="247"/>
    </row>
    <row r="70" spans="1:6" x14ac:dyDescent="0.25">
      <c r="D70" s="247" t="s">
        <v>413</v>
      </c>
      <c r="E70" s="247"/>
      <c r="F70" s="247"/>
    </row>
    <row r="71" spans="1:6" x14ac:dyDescent="0.25">
      <c r="D71" s="247" t="s">
        <v>131</v>
      </c>
      <c r="E71" s="247"/>
      <c r="F71" s="247"/>
    </row>
    <row r="72" spans="1:6" x14ac:dyDescent="0.25">
      <c r="D72" s="248" t="s">
        <v>414</v>
      </c>
      <c r="E72" s="248"/>
      <c r="F72" s="248"/>
    </row>
    <row r="76" spans="1:6" x14ac:dyDescent="0.25">
      <c r="D76" s="249" t="s">
        <v>415</v>
      </c>
      <c r="E76" s="249"/>
      <c r="F76" s="249"/>
    </row>
  </sheetData>
  <mergeCells count="31">
    <mergeCell ref="D69:F69"/>
    <mergeCell ref="D70:F70"/>
    <mergeCell ref="D71:F71"/>
    <mergeCell ref="D72:F72"/>
    <mergeCell ref="D76:F76"/>
    <mergeCell ref="B60:B63"/>
    <mergeCell ref="A60:A63"/>
    <mergeCell ref="B65:B67"/>
    <mergeCell ref="A65:A67"/>
    <mergeCell ref="B32:B33"/>
    <mergeCell ref="A32:A33"/>
    <mergeCell ref="B35:B42"/>
    <mergeCell ref="A35:A42"/>
    <mergeCell ref="A44:A47"/>
    <mergeCell ref="B44:B47"/>
    <mergeCell ref="B49:B52"/>
    <mergeCell ref="A49:A52"/>
    <mergeCell ref="B54:B58"/>
    <mergeCell ref="A54:A58"/>
    <mergeCell ref="B14:B17"/>
    <mergeCell ref="A14:A17"/>
    <mergeCell ref="B19:B24"/>
    <mergeCell ref="A19:A24"/>
    <mergeCell ref="B26:B30"/>
    <mergeCell ref="A26:A30"/>
    <mergeCell ref="A6:B6"/>
    <mergeCell ref="A1:F1"/>
    <mergeCell ref="A2:F2"/>
    <mergeCell ref="A3:F3"/>
    <mergeCell ref="B8:B12"/>
    <mergeCell ref="A8:A12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5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view="pageBreakPreview" topLeftCell="A67" zoomScale="96" zoomScaleNormal="100" zoomScaleSheetLayoutView="96" workbookViewId="0">
      <selection activeCell="J99" sqref="J99"/>
    </sheetView>
  </sheetViews>
  <sheetFormatPr defaultRowHeight="15" x14ac:dyDescent="0.25"/>
  <cols>
    <col min="1" max="1" width="5" customWidth="1"/>
    <col min="2" max="2" width="22.7109375" bestFit="1" customWidth="1"/>
    <col min="3" max="3" width="9.140625" style="128"/>
    <col min="4" max="4" width="12.140625" customWidth="1"/>
    <col min="5" max="5" width="14.28515625" customWidth="1"/>
    <col min="6" max="6" width="16.5703125" customWidth="1"/>
    <col min="7" max="7" width="10.5703125" bestFit="1" customWidth="1"/>
  </cols>
  <sheetData>
    <row r="1" spans="1:6" x14ac:dyDescent="0.25">
      <c r="A1" s="250" t="s">
        <v>409</v>
      </c>
      <c r="B1" s="250"/>
      <c r="C1" s="250"/>
      <c r="D1" s="250"/>
      <c r="E1" s="250"/>
      <c r="F1" s="250"/>
    </row>
    <row r="2" spans="1:6" x14ac:dyDescent="0.25">
      <c r="A2" s="248" t="s">
        <v>132</v>
      </c>
      <c r="B2" s="248"/>
      <c r="C2" s="248"/>
      <c r="D2" s="248"/>
      <c r="E2" s="248"/>
      <c r="F2" s="248"/>
    </row>
    <row r="3" spans="1:6" x14ac:dyDescent="0.25">
      <c r="A3" s="251" t="s">
        <v>131</v>
      </c>
      <c r="B3" s="251"/>
      <c r="C3" s="251"/>
      <c r="D3" s="251"/>
      <c r="E3" s="251"/>
      <c r="F3" s="251"/>
    </row>
    <row r="4" spans="1:6" s="64" customFormat="1" x14ac:dyDescent="0.25">
      <c r="A4" s="53"/>
      <c r="B4" s="53"/>
      <c r="C4" s="125"/>
      <c r="D4" s="53"/>
      <c r="E4" s="53"/>
      <c r="F4" s="52"/>
    </row>
    <row r="5" spans="1:6" ht="22.5" customHeight="1" thickBot="1" x14ac:dyDescent="0.3">
      <c r="A5" s="30" t="s">
        <v>0</v>
      </c>
      <c r="B5" s="30" t="s">
        <v>1</v>
      </c>
      <c r="C5" s="69" t="s">
        <v>2</v>
      </c>
      <c r="D5" s="30" t="s">
        <v>3</v>
      </c>
      <c r="E5" s="30" t="s">
        <v>4</v>
      </c>
      <c r="F5" s="36" t="s">
        <v>410</v>
      </c>
    </row>
    <row r="6" spans="1:6" ht="16.5" thickTop="1" thickBot="1" x14ac:dyDescent="0.3">
      <c r="A6" s="256" t="s">
        <v>39</v>
      </c>
      <c r="B6" s="256"/>
      <c r="C6" s="62">
        <f>SUM(C8+C17+C22+C26+C33+C39+C46+C53+C58+C63+C69+C73+C78+C87+C91)</f>
        <v>57</v>
      </c>
      <c r="D6" s="129">
        <f>SUM(D8+D17+D22+D26+D33+D39+D46+D53+D58+D63+D69+D73+D78+D87+D91)</f>
        <v>12680</v>
      </c>
      <c r="E6" s="129">
        <f t="shared" ref="E6:F6" si="0">SUM(E8+E17+E22+E26+E33+E39+E46+E53+E58+E63+E69+E73+E78+E87+E91)</f>
        <v>12387</v>
      </c>
      <c r="F6" s="129">
        <f t="shared" si="0"/>
        <v>25067</v>
      </c>
    </row>
    <row r="7" spans="1:6" ht="15.75" thickTop="1" x14ac:dyDescent="0.25">
      <c r="A7" s="59"/>
      <c r="B7" s="59"/>
      <c r="C7" s="60"/>
      <c r="D7" s="130"/>
      <c r="E7" s="130"/>
      <c r="F7" s="130"/>
    </row>
    <row r="8" spans="1:6" x14ac:dyDescent="0.25">
      <c r="A8" s="234">
        <v>1</v>
      </c>
      <c r="B8" s="234" t="s">
        <v>39</v>
      </c>
      <c r="C8" s="164">
        <v>7</v>
      </c>
      <c r="D8" s="166">
        <f>SUM(D9:D15)</f>
        <v>1229</v>
      </c>
      <c r="E8" s="166">
        <f t="shared" ref="E8" si="1">SUM(E9:E15)</f>
        <v>1318</v>
      </c>
      <c r="F8" s="166">
        <f>SUM(D8:E8)</f>
        <v>2547</v>
      </c>
    </row>
    <row r="9" spans="1:6" x14ac:dyDescent="0.25">
      <c r="A9" s="232"/>
      <c r="B9" s="232"/>
      <c r="C9" s="133" t="s">
        <v>134</v>
      </c>
      <c r="D9" s="109">
        <v>150</v>
      </c>
      <c r="E9" s="109">
        <v>154</v>
      </c>
      <c r="F9" s="108" t="s">
        <v>236</v>
      </c>
    </row>
    <row r="10" spans="1:6" x14ac:dyDescent="0.25">
      <c r="A10" s="232"/>
      <c r="B10" s="232"/>
      <c r="C10" s="133" t="s">
        <v>135</v>
      </c>
      <c r="D10" s="111">
        <v>177</v>
      </c>
      <c r="E10" s="111">
        <v>192</v>
      </c>
      <c r="F10" s="109" t="s">
        <v>217</v>
      </c>
    </row>
    <row r="11" spans="1:6" x14ac:dyDescent="0.25">
      <c r="A11" s="232"/>
      <c r="B11" s="232"/>
      <c r="C11" s="133" t="s">
        <v>136</v>
      </c>
      <c r="D11" s="111">
        <v>213</v>
      </c>
      <c r="E11" s="111">
        <v>238</v>
      </c>
      <c r="F11" s="109" t="s">
        <v>347</v>
      </c>
    </row>
    <row r="12" spans="1:6" x14ac:dyDescent="0.25">
      <c r="A12" s="232"/>
      <c r="B12" s="232"/>
      <c r="C12" s="133" t="s">
        <v>137</v>
      </c>
      <c r="D12" s="111">
        <v>170</v>
      </c>
      <c r="E12" s="111">
        <v>186</v>
      </c>
      <c r="F12" s="109" t="s">
        <v>348</v>
      </c>
    </row>
    <row r="13" spans="1:6" x14ac:dyDescent="0.25">
      <c r="A13" s="232"/>
      <c r="B13" s="232"/>
      <c r="C13" s="143" t="s">
        <v>138</v>
      </c>
      <c r="D13" s="111">
        <v>126</v>
      </c>
      <c r="E13" s="111">
        <v>131</v>
      </c>
      <c r="F13" s="109" t="s">
        <v>349</v>
      </c>
    </row>
    <row r="14" spans="1:6" x14ac:dyDescent="0.25">
      <c r="A14" s="232"/>
      <c r="B14" s="232"/>
      <c r="C14" s="143" t="s">
        <v>139</v>
      </c>
      <c r="D14" s="111">
        <v>159</v>
      </c>
      <c r="E14" s="111">
        <v>176</v>
      </c>
      <c r="F14" s="109" t="s">
        <v>318</v>
      </c>
    </row>
    <row r="15" spans="1:6" x14ac:dyDescent="0.25">
      <c r="A15" s="233"/>
      <c r="B15" s="233"/>
      <c r="C15" s="143" t="s">
        <v>140</v>
      </c>
      <c r="D15" s="111">
        <v>234</v>
      </c>
      <c r="E15" s="111">
        <v>241</v>
      </c>
      <c r="F15" s="109" t="s">
        <v>350</v>
      </c>
    </row>
    <row r="16" spans="1:6" x14ac:dyDescent="0.25">
      <c r="A16" s="88"/>
      <c r="B16" s="48"/>
      <c r="C16" s="83"/>
      <c r="D16" s="111"/>
      <c r="E16" s="111"/>
      <c r="F16" s="109"/>
    </row>
    <row r="17" spans="1:6" x14ac:dyDescent="0.25">
      <c r="A17" s="232">
        <v>2</v>
      </c>
      <c r="B17" s="234" t="s">
        <v>40</v>
      </c>
      <c r="C17" s="165">
        <v>3</v>
      </c>
      <c r="D17" s="113">
        <f>SUM(D18:D20)</f>
        <v>740</v>
      </c>
      <c r="E17" s="113">
        <f t="shared" ref="E17" si="2">SUM(E18:E20)</f>
        <v>699</v>
      </c>
      <c r="F17" s="113">
        <f>SUM(D17:E17)</f>
        <v>1439</v>
      </c>
    </row>
    <row r="18" spans="1:6" x14ac:dyDescent="0.25">
      <c r="A18" s="232"/>
      <c r="B18" s="232"/>
      <c r="C18" s="133" t="s">
        <v>134</v>
      </c>
      <c r="D18" s="111">
        <v>228</v>
      </c>
      <c r="E18" s="111">
        <v>185</v>
      </c>
      <c r="F18" s="108" t="s">
        <v>351</v>
      </c>
    </row>
    <row r="19" spans="1:6" x14ac:dyDescent="0.25">
      <c r="A19" s="232"/>
      <c r="B19" s="232"/>
      <c r="C19" s="133" t="s">
        <v>135</v>
      </c>
      <c r="D19" s="111">
        <v>280</v>
      </c>
      <c r="E19" s="111">
        <v>274</v>
      </c>
      <c r="F19" s="109" t="s">
        <v>352</v>
      </c>
    </row>
    <row r="20" spans="1:6" x14ac:dyDescent="0.25">
      <c r="A20" s="233"/>
      <c r="B20" s="233"/>
      <c r="C20" s="133" t="s">
        <v>136</v>
      </c>
      <c r="D20" s="111">
        <v>232</v>
      </c>
      <c r="E20" s="111">
        <v>240</v>
      </c>
      <c r="F20" s="109" t="s">
        <v>353</v>
      </c>
    </row>
    <row r="21" spans="1:6" x14ac:dyDescent="0.25">
      <c r="A21" s="48"/>
      <c r="B21" s="48"/>
      <c r="C21" s="83"/>
      <c r="D21" s="111"/>
      <c r="E21" s="111"/>
      <c r="F21" s="109"/>
    </row>
    <row r="22" spans="1:6" x14ac:dyDescent="0.25">
      <c r="A22" s="234">
        <v>3</v>
      </c>
      <c r="B22" s="234" t="s">
        <v>41</v>
      </c>
      <c r="C22" s="165">
        <v>2</v>
      </c>
      <c r="D22" s="113">
        <f>SUM(D23:D24)</f>
        <v>602</v>
      </c>
      <c r="E22" s="113">
        <f t="shared" ref="E22" si="3">SUM(E23:E24)</f>
        <v>578</v>
      </c>
      <c r="F22" s="113">
        <f>SUM(D22:E22)</f>
        <v>1180</v>
      </c>
    </row>
    <row r="23" spans="1:6" x14ac:dyDescent="0.25">
      <c r="A23" s="232"/>
      <c r="B23" s="232"/>
      <c r="C23" s="133" t="s">
        <v>134</v>
      </c>
      <c r="D23" s="111">
        <v>337</v>
      </c>
      <c r="E23" s="111">
        <v>341</v>
      </c>
      <c r="F23" s="108" t="s">
        <v>354</v>
      </c>
    </row>
    <row r="24" spans="1:6" x14ac:dyDescent="0.25">
      <c r="A24" s="233"/>
      <c r="B24" s="233"/>
      <c r="C24" s="133" t="s">
        <v>135</v>
      </c>
      <c r="D24" s="111">
        <v>265</v>
      </c>
      <c r="E24" s="111">
        <v>237</v>
      </c>
      <c r="F24" s="109" t="s">
        <v>355</v>
      </c>
    </row>
    <row r="25" spans="1:6" ht="15.75" customHeight="1" x14ac:dyDescent="0.25">
      <c r="A25" s="88"/>
      <c r="B25" s="48"/>
      <c r="C25" s="83"/>
      <c r="D25" s="111"/>
      <c r="E25" s="111"/>
      <c r="F25" s="109"/>
    </row>
    <row r="26" spans="1:6" ht="15.75" customHeight="1" x14ac:dyDescent="0.25">
      <c r="A26" s="234">
        <v>4</v>
      </c>
      <c r="B26" s="234" t="s">
        <v>42</v>
      </c>
      <c r="C26" s="165">
        <v>5</v>
      </c>
      <c r="D26" s="113">
        <f>SUM(D27:D31)</f>
        <v>1268</v>
      </c>
      <c r="E26" s="113">
        <f t="shared" ref="E26" si="4">SUM(E27:E31)</f>
        <v>1256</v>
      </c>
      <c r="F26" s="113">
        <f>SUM(D26:E26)</f>
        <v>2524</v>
      </c>
    </row>
    <row r="27" spans="1:6" x14ac:dyDescent="0.25">
      <c r="A27" s="232"/>
      <c r="B27" s="232"/>
      <c r="C27" s="133" t="s">
        <v>134</v>
      </c>
      <c r="D27" s="111">
        <v>201</v>
      </c>
      <c r="E27" s="111">
        <v>192</v>
      </c>
      <c r="F27" s="108" t="s">
        <v>269</v>
      </c>
    </row>
    <row r="28" spans="1:6" x14ac:dyDescent="0.25">
      <c r="A28" s="232"/>
      <c r="B28" s="232"/>
      <c r="C28" s="133" t="s">
        <v>135</v>
      </c>
      <c r="D28" s="111">
        <v>309</v>
      </c>
      <c r="E28" s="111">
        <v>311</v>
      </c>
      <c r="F28" s="109" t="s">
        <v>356</v>
      </c>
    </row>
    <row r="29" spans="1:6" x14ac:dyDescent="0.25">
      <c r="A29" s="232"/>
      <c r="B29" s="232"/>
      <c r="C29" s="133" t="s">
        <v>136</v>
      </c>
      <c r="D29" s="111">
        <v>270</v>
      </c>
      <c r="E29" s="111">
        <v>272</v>
      </c>
      <c r="F29" s="109" t="s">
        <v>357</v>
      </c>
    </row>
    <row r="30" spans="1:6" x14ac:dyDescent="0.25">
      <c r="A30" s="232"/>
      <c r="B30" s="232"/>
      <c r="C30" s="133" t="s">
        <v>137</v>
      </c>
      <c r="D30" s="111">
        <v>242</v>
      </c>
      <c r="E30" s="111">
        <v>235</v>
      </c>
      <c r="F30" s="109" t="s">
        <v>168</v>
      </c>
    </row>
    <row r="31" spans="1:6" x14ac:dyDescent="0.25">
      <c r="A31" s="233"/>
      <c r="B31" s="233"/>
      <c r="C31" s="143" t="s">
        <v>138</v>
      </c>
      <c r="D31" s="111">
        <v>246</v>
      </c>
      <c r="E31" s="111">
        <v>246</v>
      </c>
      <c r="F31" s="109" t="s">
        <v>227</v>
      </c>
    </row>
    <row r="32" spans="1:6" x14ac:dyDescent="0.25">
      <c r="A32" s="88"/>
      <c r="B32" s="48"/>
      <c r="C32" s="83"/>
      <c r="D32" s="111"/>
      <c r="E32" s="111"/>
      <c r="F32" s="109"/>
    </row>
    <row r="33" spans="1:6" x14ac:dyDescent="0.25">
      <c r="A33" s="234">
        <v>5</v>
      </c>
      <c r="B33" s="234" t="s">
        <v>43</v>
      </c>
      <c r="C33" s="165">
        <v>4</v>
      </c>
      <c r="D33" s="113">
        <f>SUM(D34:D37)</f>
        <v>1017</v>
      </c>
      <c r="E33" s="113">
        <f t="shared" ref="E33" si="5">SUM(E34:E37)</f>
        <v>993</v>
      </c>
      <c r="F33" s="113">
        <f>SUM(D33:E33)</f>
        <v>2010</v>
      </c>
    </row>
    <row r="34" spans="1:6" x14ac:dyDescent="0.25">
      <c r="A34" s="232"/>
      <c r="B34" s="232"/>
      <c r="C34" s="133" t="s">
        <v>134</v>
      </c>
      <c r="D34" s="111">
        <v>302</v>
      </c>
      <c r="E34" s="111">
        <v>311</v>
      </c>
      <c r="F34" s="108" t="s">
        <v>302</v>
      </c>
    </row>
    <row r="35" spans="1:6" x14ac:dyDescent="0.25">
      <c r="A35" s="232"/>
      <c r="B35" s="232"/>
      <c r="C35" s="133" t="s">
        <v>135</v>
      </c>
      <c r="D35" s="111">
        <v>293</v>
      </c>
      <c r="E35" s="111">
        <v>279</v>
      </c>
      <c r="F35" s="109" t="s">
        <v>358</v>
      </c>
    </row>
    <row r="36" spans="1:6" x14ac:dyDescent="0.25">
      <c r="A36" s="232"/>
      <c r="B36" s="232"/>
      <c r="C36" s="133" t="s">
        <v>136</v>
      </c>
      <c r="D36" s="111">
        <v>238</v>
      </c>
      <c r="E36" s="111">
        <v>230</v>
      </c>
      <c r="F36" s="109" t="s">
        <v>359</v>
      </c>
    </row>
    <row r="37" spans="1:6" x14ac:dyDescent="0.25">
      <c r="A37" s="233"/>
      <c r="B37" s="233"/>
      <c r="C37" s="133" t="s">
        <v>137</v>
      </c>
      <c r="D37" s="111">
        <v>184</v>
      </c>
      <c r="E37" s="111">
        <v>173</v>
      </c>
      <c r="F37" s="109" t="s">
        <v>256</v>
      </c>
    </row>
    <row r="38" spans="1:6" x14ac:dyDescent="0.25">
      <c r="A38" s="88"/>
      <c r="B38" s="50"/>
      <c r="C38" s="83"/>
      <c r="D38" s="111"/>
      <c r="E38" s="111"/>
      <c r="F38" s="109"/>
    </row>
    <row r="39" spans="1:6" x14ac:dyDescent="0.25">
      <c r="A39" s="234">
        <v>6</v>
      </c>
      <c r="B39" s="234" t="s">
        <v>44</v>
      </c>
      <c r="C39" s="165">
        <v>5</v>
      </c>
      <c r="D39" s="113">
        <f>SUM(D40:D44)</f>
        <v>1213</v>
      </c>
      <c r="E39" s="113">
        <f t="shared" ref="E39" si="6">SUM(E40:E44)</f>
        <v>1199</v>
      </c>
      <c r="F39" s="113">
        <f>SUM(D39:E39)</f>
        <v>2412</v>
      </c>
    </row>
    <row r="40" spans="1:6" x14ac:dyDescent="0.25">
      <c r="A40" s="232"/>
      <c r="B40" s="232"/>
      <c r="C40" s="133" t="s">
        <v>134</v>
      </c>
      <c r="D40" s="109">
        <v>293</v>
      </c>
      <c r="E40" s="109">
        <v>299</v>
      </c>
      <c r="F40" s="108" t="s">
        <v>221</v>
      </c>
    </row>
    <row r="41" spans="1:6" x14ac:dyDescent="0.25">
      <c r="A41" s="232"/>
      <c r="B41" s="232"/>
      <c r="C41" s="133" t="s">
        <v>135</v>
      </c>
      <c r="D41" s="111">
        <v>254</v>
      </c>
      <c r="E41" s="111">
        <v>247</v>
      </c>
      <c r="F41" s="109" t="s">
        <v>360</v>
      </c>
    </row>
    <row r="42" spans="1:6" x14ac:dyDescent="0.25">
      <c r="A42" s="232"/>
      <c r="B42" s="232"/>
      <c r="C42" s="133" t="s">
        <v>136</v>
      </c>
      <c r="D42" s="111">
        <v>238</v>
      </c>
      <c r="E42" s="111">
        <v>246</v>
      </c>
      <c r="F42" s="109" t="s">
        <v>361</v>
      </c>
    </row>
    <row r="43" spans="1:6" x14ac:dyDescent="0.25">
      <c r="A43" s="232"/>
      <c r="B43" s="232"/>
      <c r="C43" s="133" t="s">
        <v>137</v>
      </c>
      <c r="D43" s="111">
        <v>237</v>
      </c>
      <c r="E43" s="111">
        <v>214</v>
      </c>
      <c r="F43" s="109" t="s">
        <v>347</v>
      </c>
    </row>
    <row r="44" spans="1:6" x14ac:dyDescent="0.25">
      <c r="A44" s="233"/>
      <c r="B44" s="233"/>
      <c r="C44" s="143" t="s">
        <v>138</v>
      </c>
      <c r="D44" s="111">
        <v>191</v>
      </c>
      <c r="E44" s="111">
        <v>193</v>
      </c>
      <c r="F44" s="109" t="s">
        <v>156</v>
      </c>
    </row>
    <row r="45" spans="1:6" x14ac:dyDescent="0.25">
      <c r="A45" s="88"/>
      <c r="B45" s="88"/>
      <c r="C45" s="83"/>
      <c r="D45" s="111"/>
      <c r="E45" s="111"/>
      <c r="F45" s="109"/>
    </row>
    <row r="46" spans="1:6" x14ac:dyDescent="0.25">
      <c r="A46" s="234">
        <v>7</v>
      </c>
      <c r="B46" s="234" t="s">
        <v>45</v>
      </c>
      <c r="C46" s="165">
        <v>5</v>
      </c>
      <c r="D46" s="113">
        <f>SUM(D47:D51)</f>
        <v>1112</v>
      </c>
      <c r="E46" s="113">
        <f t="shared" ref="E46" si="7">SUM(E47:E51)</f>
        <v>1068</v>
      </c>
      <c r="F46" s="113">
        <f>SUM(D46:E46)</f>
        <v>2180</v>
      </c>
    </row>
    <row r="47" spans="1:6" x14ac:dyDescent="0.25">
      <c r="A47" s="232"/>
      <c r="B47" s="232"/>
      <c r="C47" s="133" t="s">
        <v>134</v>
      </c>
      <c r="D47" s="109">
        <v>350</v>
      </c>
      <c r="E47" s="109">
        <v>333</v>
      </c>
      <c r="F47" s="108" t="s">
        <v>362</v>
      </c>
    </row>
    <row r="48" spans="1:6" x14ac:dyDescent="0.25">
      <c r="A48" s="232"/>
      <c r="B48" s="232"/>
      <c r="C48" s="133" t="s">
        <v>135</v>
      </c>
      <c r="D48" s="111">
        <v>189</v>
      </c>
      <c r="E48" s="111">
        <v>184</v>
      </c>
      <c r="F48" s="109" t="s">
        <v>291</v>
      </c>
    </row>
    <row r="49" spans="1:6" x14ac:dyDescent="0.25">
      <c r="A49" s="232"/>
      <c r="B49" s="232"/>
      <c r="C49" s="133" t="s">
        <v>136</v>
      </c>
      <c r="D49" s="111">
        <v>201</v>
      </c>
      <c r="E49" s="111">
        <v>187</v>
      </c>
      <c r="F49" s="109" t="s">
        <v>363</v>
      </c>
    </row>
    <row r="50" spans="1:6" x14ac:dyDescent="0.25">
      <c r="A50" s="232"/>
      <c r="B50" s="232"/>
      <c r="C50" s="133" t="s">
        <v>137</v>
      </c>
      <c r="D50" s="111">
        <v>202</v>
      </c>
      <c r="E50" s="111">
        <v>196</v>
      </c>
      <c r="F50" s="109" t="s">
        <v>364</v>
      </c>
    </row>
    <row r="51" spans="1:6" x14ac:dyDescent="0.25">
      <c r="A51" s="233"/>
      <c r="B51" s="233"/>
      <c r="C51" s="143" t="s">
        <v>138</v>
      </c>
      <c r="D51" s="111">
        <v>170</v>
      </c>
      <c r="E51" s="111">
        <v>168</v>
      </c>
      <c r="F51" s="109" t="s">
        <v>365</v>
      </c>
    </row>
    <row r="52" spans="1:6" x14ac:dyDescent="0.25">
      <c r="A52" s="88"/>
      <c r="B52" s="49"/>
      <c r="C52" s="83"/>
      <c r="D52" s="111"/>
      <c r="E52" s="111"/>
      <c r="F52" s="109"/>
    </row>
    <row r="53" spans="1:6" x14ac:dyDescent="0.25">
      <c r="A53" s="232">
        <v>8</v>
      </c>
      <c r="B53" s="234" t="s">
        <v>46</v>
      </c>
      <c r="C53" s="165">
        <v>3</v>
      </c>
      <c r="D53" s="113">
        <f>SUM(D54:D56)</f>
        <v>539</v>
      </c>
      <c r="E53" s="113">
        <f t="shared" ref="E53" si="8">SUM(E54:E56)</f>
        <v>572</v>
      </c>
      <c r="F53" s="113">
        <f>SUM(D53:E53)</f>
        <v>1111</v>
      </c>
    </row>
    <row r="54" spans="1:6" x14ac:dyDescent="0.25">
      <c r="A54" s="232"/>
      <c r="B54" s="232"/>
      <c r="C54" s="133" t="s">
        <v>134</v>
      </c>
      <c r="D54" s="109">
        <v>170</v>
      </c>
      <c r="E54" s="109">
        <v>209</v>
      </c>
      <c r="F54" s="108" t="s">
        <v>366</v>
      </c>
    </row>
    <row r="55" spans="1:6" x14ac:dyDescent="0.25">
      <c r="A55" s="232"/>
      <c r="B55" s="232"/>
      <c r="C55" s="133" t="s">
        <v>135</v>
      </c>
      <c r="D55" s="111">
        <v>197</v>
      </c>
      <c r="E55" s="111">
        <v>200</v>
      </c>
      <c r="F55" s="109" t="s">
        <v>367</v>
      </c>
    </row>
    <row r="56" spans="1:6" x14ac:dyDescent="0.25">
      <c r="A56" s="232"/>
      <c r="B56" s="232"/>
      <c r="C56" s="133" t="s">
        <v>136</v>
      </c>
      <c r="D56" s="111">
        <v>172</v>
      </c>
      <c r="E56" s="111">
        <v>163</v>
      </c>
      <c r="F56" s="109" t="s">
        <v>318</v>
      </c>
    </row>
    <row r="57" spans="1:6" x14ac:dyDescent="0.25">
      <c r="A57" s="48"/>
      <c r="B57" s="50"/>
      <c r="C57" s="83"/>
      <c r="D57" s="111"/>
      <c r="E57" s="111"/>
      <c r="F57" s="109"/>
    </row>
    <row r="58" spans="1:6" x14ac:dyDescent="0.25">
      <c r="A58" s="234">
        <v>9</v>
      </c>
      <c r="B58" s="234" t="s">
        <v>47</v>
      </c>
      <c r="C58" s="165">
        <v>3</v>
      </c>
      <c r="D58" s="113">
        <f>SUM(D59:D61)</f>
        <v>522</v>
      </c>
      <c r="E58" s="113">
        <f t="shared" ref="E58" si="9">SUM(E59:E61)</f>
        <v>471</v>
      </c>
      <c r="F58" s="113">
        <f>SUM(D58:E58)</f>
        <v>993</v>
      </c>
    </row>
    <row r="59" spans="1:6" x14ac:dyDescent="0.25">
      <c r="A59" s="232"/>
      <c r="B59" s="232"/>
      <c r="C59" s="133" t="s">
        <v>134</v>
      </c>
      <c r="D59" s="109">
        <v>195</v>
      </c>
      <c r="E59" s="109">
        <v>196</v>
      </c>
      <c r="F59" s="109" t="s">
        <v>368</v>
      </c>
    </row>
    <row r="60" spans="1:6" x14ac:dyDescent="0.25">
      <c r="A60" s="232"/>
      <c r="B60" s="232"/>
      <c r="C60" s="133" t="s">
        <v>135</v>
      </c>
      <c r="D60" s="111">
        <v>208</v>
      </c>
      <c r="E60" s="111">
        <v>156</v>
      </c>
      <c r="F60" s="109" t="s">
        <v>206</v>
      </c>
    </row>
    <row r="61" spans="1:6" x14ac:dyDescent="0.25">
      <c r="A61" s="233"/>
      <c r="B61" s="233"/>
      <c r="C61" s="133" t="s">
        <v>136</v>
      </c>
      <c r="D61" s="111">
        <v>119</v>
      </c>
      <c r="E61" s="111">
        <v>119</v>
      </c>
      <c r="F61" s="109" t="s">
        <v>369</v>
      </c>
    </row>
    <row r="62" spans="1:6" x14ac:dyDescent="0.25">
      <c r="A62" s="88"/>
      <c r="B62" s="88"/>
      <c r="C62" s="83"/>
      <c r="D62" s="111"/>
      <c r="E62" s="111"/>
      <c r="F62" s="109"/>
    </row>
    <row r="63" spans="1:6" x14ac:dyDescent="0.25">
      <c r="A63" s="234">
        <v>10</v>
      </c>
      <c r="B63" s="234" t="s">
        <v>48</v>
      </c>
      <c r="C63" s="165">
        <v>4</v>
      </c>
      <c r="D63" s="113">
        <f>SUM(D64:D67)</f>
        <v>786</v>
      </c>
      <c r="E63" s="113">
        <f t="shared" ref="E63" si="10">SUM(E64:E67)</f>
        <v>770</v>
      </c>
      <c r="F63" s="113">
        <f>SUM(D63:E63)</f>
        <v>1556</v>
      </c>
    </row>
    <row r="64" spans="1:6" x14ac:dyDescent="0.25">
      <c r="A64" s="232"/>
      <c r="B64" s="232"/>
      <c r="C64" s="133" t="s">
        <v>134</v>
      </c>
      <c r="D64" s="109">
        <v>235</v>
      </c>
      <c r="E64" s="109">
        <v>251</v>
      </c>
      <c r="F64" s="108" t="s">
        <v>218</v>
      </c>
    </row>
    <row r="65" spans="1:6" x14ac:dyDescent="0.25">
      <c r="A65" s="232"/>
      <c r="B65" s="232"/>
      <c r="C65" s="133" t="s">
        <v>135</v>
      </c>
      <c r="D65" s="111">
        <v>198</v>
      </c>
      <c r="E65" s="111">
        <v>193</v>
      </c>
      <c r="F65" s="109" t="s">
        <v>368</v>
      </c>
    </row>
    <row r="66" spans="1:6" x14ac:dyDescent="0.25">
      <c r="A66" s="232"/>
      <c r="B66" s="232"/>
      <c r="C66" s="133" t="s">
        <v>136</v>
      </c>
      <c r="D66" s="111">
        <v>267</v>
      </c>
      <c r="E66" s="111">
        <v>247</v>
      </c>
      <c r="F66" s="109" t="s">
        <v>155</v>
      </c>
    </row>
    <row r="67" spans="1:6" x14ac:dyDescent="0.25">
      <c r="A67" s="233"/>
      <c r="B67" s="233"/>
      <c r="C67" s="133" t="s">
        <v>137</v>
      </c>
      <c r="D67" s="111">
        <v>86</v>
      </c>
      <c r="E67" s="111">
        <v>79</v>
      </c>
      <c r="F67" s="109" t="s">
        <v>339</v>
      </c>
    </row>
    <row r="68" spans="1:6" x14ac:dyDescent="0.25">
      <c r="A68" s="88"/>
      <c r="B68" s="49"/>
      <c r="C68" s="83"/>
      <c r="D68" s="111"/>
      <c r="E68" s="111"/>
      <c r="F68" s="109"/>
    </row>
    <row r="69" spans="1:6" x14ac:dyDescent="0.25">
      <c r="A69" s="234">
        <v>11</v>
      </c>
      <c r="B69" s="234" t="s">
        <v>49</v>
      </c>
      <c r="C69" s="165">
        <v>2</v>
      </c>
      <c r="D69" s="113">
        <f>SUM(D70:D71)</f>
        <v>295</v>
      </c>
      <c r="E69" s="113">
        <f>SUM(E70:E71)</f>
        <v>309</v>
      </c>
      <c r="F69" s="113">
        <f>SUM(D69:E69)</f>
        <v>604</v>
      </c>
    </row>
    <row r="70" spans="1:6" x14ac:dyDescent="0.25">
      <c r="A70" s="232"/>
      <c r="B70" s="232"/>
      <c r="C70" s="133" t="s">
        <v>134</v>
      </c>
      <c r="D70" s="111">
        <v>147</v>
      </c>
      <c r="E70" s="111">
        <v>160</v>
      </c>
      <c r="F70" s="108" t="s">
        <v>212</v>
      </c>
    </row>
    <row r="71" spans="1:6" x14ac:dyDescent="0.25">
      <c r="A71" s="233"/>
      <c r="B71" s="233"/>
      <c r="C71" s="133" t="s">
        <v>135</v>
      </c>
      <c r="D71" s="111">
        <v>148</v>
      </c>
      <c r="E71" s="111">
        <v>149</v>
      </c>
      <c r="F71" s="109" t="s">
        <v>370</v>
      </c>
    </row>
    <row r="72" spans="1:6" x14ac:dyDescent="0.25">
      <c r="A72" s="48"/>
      <c r="B72" s="50"/>
      <c r="C72" s="83"/>
      <c r="D72" s="111"/>
      <c r="E72" s="111"/>
      <c r="F72" s="109"/>
    </row>
    <row r="73" spans="1:6" x14ac:dyDescent="0.25">
      <c r="A73" s="234">
        <v>12</v>
      </c>
      <c r="B73" s="234" t="s">
        <v>50</v>
      </c>
      <c r="C73" s="165">
        <v>3</v>
      </c>
      <c r="D73" s="113">
        <f>SUM(D74:D76)</f>
        <v>703</v>
      </c>
      <c r="E73" s="113">
        <f t="shared" ref="E73" si="11">SUM(E74:E76)</f>
        <v>620</v>
      </c>
      <c r="F73" s="113">
        <f>SUM(D73:E73)</f>
        <v>1323</v>
      </c>
    </row>
    <row r="74" spans="1:6" x14ac:dyDescent="0.25">
      <c r="A74" s="232"/>
      <c r="B74" s="232"/>
      <c r="C74" s="133" t="s">
        <v>134</v>
      </c>
      <c r="D74" s="109">
        <v>155</v>
      </c>
      <c r="E74" s="109">
        <v>136</v>
      </c>
      <c r="F74" s="109" t="s">
        <v>371</v>
      </c>
    </row>
    <row r="75" spans="1:6" x14ac:dyDescent="0.25">
      <c r="A75" s="232"/>
      <c r="B75" s="232"/>
      <c r="C75" s="133" t="s">
        <v>135</v>
      </c>
      <c r="D75" s="111">
        <v>280</v>
      </c>
      <c r="E75" s="111">
        <v>255</v>
      </c>
      <c r="F75" s="109" t="s">
        <v>372</v>
      </c>
    </row>
    <row r="76" spans="1:6" x14ac:dyDescent="0.25">
      <c r="A76" s="233"/>
      <c r="B76" s="233"/>
      <c r="C76" s="133" t="s">
        <v>136</v>
      </c>
      <c r="D76" s="111">
        <v>268</v>
      </c>
      <c r="E76" s="111">
        <v>229</v>
      </c>
      <c r="F76" s="109" t="s">
        <v>284</v>
      </c>
    </row>
    <row r="77" spans="1:6" x14ac:dyDescent="0.25">
      <c r="A77" s="88"/>
      <c r="B77" s="88"/>
      <c r="C77" s="83"/>
      <c r="D77" s="111"/>
      <c r="E77" s="111"/>
      <c r="F77" s="109"/>
    </row>
    <row r="78" spans="1:6" x14ac:dyDescent="0.25">
      <c r="A78" s="232">
        <v>13</v>
      </c>
      <c r="B78" s="234" t="s">
        <v>51</v>
      </c>
      <c r="C78" s="165">
        <v>7</v>
      </c>
      <c r="D78" s="113">
        <f>SUM(D79:D85)</f>
        <v>1754</v>
      </c>
      <c r="E78" s="113">
        <f t="shared" ref="E78" si="12">SUM(E79:E85)</f>
        <v>1719</v>
      </c>
      <c r="F78" s="113">
        <f>SUM(D78:E78)</f>
        <v>3473</v>
      </c>
    </row>
    <row r="79" spans="1:6" x14ac:dyDescent="0.25">
      <c r="A79" s="232"/>
      <c r="B79" s="232"/>
      <c r="C79" s="133" t="s">
        <v>134</v>
      </c>
      <c r="D79" s="109">
        <v>202</v>
      </c>
      <c r="E79" s="109">
        <v>184</v>
      </c>
      <c r="F79" s="108" t="s">
        <v>373</v>
      </c>
    </row>
    <row r="80" spans="1:6" x14ac:dyDescent="0.25">
      <c r="A80" s="232"/>
      <c r="B80" s="232"/>
      <c r="C80" s="133" t="s">
        <v>135</v>
      </c>
      <c r="D80" s="111">
        <v>241</v>
      </c>
      <c r="E80" s="111">
        <v>245</v>
      </c>
      <c r="F80" s="109" t="s">
        <v>218</v>
      </c>
    </row>
    <row r="81" spans="1:6" x14ac:dyDescent="0.25">
      <c r="A81" s="232"/>
      <c r="B81" s="232"/>
      <c r="C81" s="133" t="s">
        <v>136</v>
      </c>
      <c r="D81" s="111">
        <v>284</v>
      </c>
      <c r="E81" s="111">
        <v>269</v>
      </c>
      <c r="F81" s="109" t="s">
        <v>150</v>
      </c>
    </row>
    <row r="82" spans="1:6" x14ac:dyDescent="0.25">
      <c r="A82" s="232"/>
      <c r="B82" s="232"/>
      <c r="C82" s="133" t="s">
        <v>137</v>
      </c>
      <c r="D82" s="111">
        <v>310</v>
      </c>
      <c r="E82" s="111">
        <v>302</v>
      </c>
      <c r="F82" s="109" t="s">
        <v>374</v>
      </c>
    </row>
    <row r="83" spans="1:6" x14ac:dyDescent="0.25">
      <c r="A83" s="232"/>
      <c r="B83" s="232"/>
      <c r="C83" s="143" t="s">
        <v>138</v>
      </c>
      <c r="D83" s="111">
        <v>268</v>
      </c>
      <c r="E83" s="111">
        <v>270</v>
      </c>
      <c r="F83" s="109" t="s">
        <v>375</v>
      </c>
    </row>
    <row r="84" spans="1:6" x14ac:dyDescent="0.25">
      <c r="A84" s="232"/>
      <c r="B84" s="232"/>
      <c r="C84" s="143" t="s">
        <v>139</v>
      </c>
      <c r="D84" s="111">
        <v>203</v>
      </c>
      <c r="E84" s="111">
        <v>201</v>
      </c>
      <c r="F84" s="109" t="s">
        <v>376</v>
      </c>
    </row>
    <row r="85" spans="1:6" x14ac:dyDescent="0.25">
      <c r="A85" s="233"/>
      <c r="B85" s="233"/>
      <c r="C85" s="143" t="s">
        <v>140</v>
      </c>
      <c r="D85" s="111">
        <v>246</v>
      </c>
      <c r="E85" s="111">
        <v>248</v>
      </c>
      <c r="F85" s="109" t="s">
        <v>334</v>
      </c>
    </row>
    <row r="86" spans="1:6" x14ac:dyDescent="0.25">
      <c r="A86" s="48"/>
      <c r="B86" s="49"/>
      <c r="C86" s="83"/>
      <c r="D86" s="111"/>
      <c r="E86" s="111"/>
      <c r="F86" s="109"/>
    </row>
    <row r="87" spans="1:6" x14ac:dyDescent="0.25">
      <c r="A87" s="234">
        <v>14</v>
      </c>
      <c r="B87" s="234" t="s">
        <v>147</v>
      </c>
      <c r="C87" s="127">
        <v>2</v>
      </c>
      <c r="D87" s="113">
        <f>SUM(D88:D89)</f>
        <v>340</v>
      </c>
      <c r="E87" s="113">
        <f t="shared" ref="E87" si="13">SUM(E88:E89)</f>
        <v>330</v>
      </c>
      <c r="F87" s="113">
        <f>SUM(D87:E87)</f>
        <v>670</v>
      </c>
    </row>
    <row r="88" spans="1:6" x14ac:dyDescent="0.25">
      <c r="A88" s="232"/>
      <c r="B88" s="232"/>
      <c r="C88" s="133" t="s">
        <v>134</v>
      </c>
      <c r="D88" s="111">
        <v>165</v>
      </c>
      <c r="E88" s="111">
        <v>163</v>
      </c>
      <c r="F88" s="108" t="s">
        <v>377</v>
      </c>
    </row>
    <row r="89" spans="1:6" x14ac:dyDescent="0.25">
      <c r="A89" s="233"/>
      <c r="B89" s="233"/>
      <c r="C89" s="133" t="s">
        <v>135</v>
      </c>
      <c r="D89" s="111">
        <v>175</v>
      </c>
      <c r="E89" s="111">
        <v>167</v>
      </c>
      <c r="F89" s="109" t="s">
        <v>314</v>
      </c>
    </row>
    <row r="90" spans="1:6" x14ac:dyDescent="0.25">
      <c r="A90" s="48"/>
      <c r="B90" s="48"/>
      <c r="C90" s="83"/>
      <c r="D90" s="111"/>
      <c r="E90" s="111"/>
      <c r="F90" s="109"/>
    </row>
    <row r="91" spans="1:6" x14ac:dyDescent="0.25">
      <c r="A91" s="234">
        <v>15</v>
      </c>
      <c r="B91" s="234" t="s">
        <v>52</v>
      </c>
      <c r="C91" s="165">
        <v>2</v>
      </c>
      <c r="D91" s="113">
        <f>SUM(D92:D93)</f>
        <v>560</v>
      </c>
      <c r="E91" s="113">
        <f t="shared" ref="E91" si="14">SUM(E92:E93)</f>
        <v>485</v>
      </c>
      <c r="F91" s="113">
        <f>SUM(D91:E91)</f>
        <v>1045</v>
      </c>
    </row>
    <row r="92" spans="1:6" x14ac:dyDescent="0.25">
      <c r="A92" s="232"/>
      <c r="B92" s="232"/>
      <c r="C92" s="133" t="s">
        <v>134</v>
      </c>
      <c r="D92" s="111">
        <v>275</v>
      </c>
      <c r="E92" s="111">
        <v>244</v>
      </c>
      <c r="F92" s="108" t="s">
        <v>378</v>
      </c>
    </row>
    <row r="93" spans="1:6" x14ac:dyDescent="0.25">
      <c r="A93" s="233"/>
      <c r="B93" s="233"/>
      <c r="C93" s="133" t="s">
        <v>135</v>
      </c>
      <c r="D93" s="111">
        <v>285</v>
      </c>
      <c r="E93" s="111">
        <v>241</v>
      </c>
      <c r="F93" s="109" t="s">
        <v>379</v>
      </c>
    </row>
    <row r="95" spans="1:6" x14ac:dyDescent="0.25">
      <c r="D95" s="247" t="s">
        <v>412</v>
      </c>
      <c r="E95" s="247"/>
      <c r="F95" s="247"/>
    </row>
    <row r="96" spans="1:6" x14ac:dyDescent="0.25">
      <c r="D96" s="247" t="s">
        <v>413</v>
      </c>
      <c r="E96" s="247"/>
      <c r="F96" s="247"/>
    </row>
    <row r="97" spans="4:6" x14ac:dyDescent="0.25">
      <c r="D97" s="247" t="s">
        <v>131</v>
      </c>
      <c r="E97" s="247"/>
      <c r="F97" s="247"/>
    </row>
    <row r="98" spans="4:6" x14ac:dyDescent="0.25">
      <c r="D98" s="248" t="s">
        <v>414</v>
      </c>
      <c r="E98" s="248"/>
      <c r="F98" s="248"/>
    </row>
    <row r="102" spans="4:6" x14ac:dyDescent="0.25">
      <c r="D102" s="249" t="s">
        <v>415</v>
      </c>
      <c r="E102" s="249"/>
      <c r="F102" s="249"/>
    </row>
  </sheetData>
  <mergeCells count="39">
    <mergeCell ref="B91:B93"/>
    <mergeCell ref="A91:A93"/>
    <mergeCell ref="B53:B56"/>
    <mergeCell ref="A53:A56"/>
    <mergeCell ref="B58:B61"/>
    <mergeCell ref="A58:A61"/>
    <mergeCell ref="B63:B67"/>
    <mergeCell ref="A63:A67"/>
    <mergeCell ref="B73:B76"/>
    <mergeCell ref="A73:A76"/>
    <mergeCell ref="B78:B85"/>
    <mergeCell ref="A78:A85"/>
    <mergeCell ref="B39:B44"/>
    <mergeCell ref="A39:A44"/>
    <mergeCell ref="B46:B51"/>
    <mergeCell ref="A46:A51"/>
    <mergeCell ref="B87:B89"/>
    <mergeCell ref="A87:A89"/>
    <mergeCell ref="A22:A24"/>
    <mergeCell ref="A26:A31"/>
    <mergeCell ref="B26:B31"/>
    <mergeCell ref="B33:B37"/>
    <mergeCell ref="A33:A37"/>
    <mergeCell ref="D97:F97"/>
    <mergeCell ref="D98:F98"/>
    <mergeCell ref="D102:F102"/>
    <mergeCell ref="A1:F1"/>
    <mergeCell ref="A2:F2"/>
    <mergeCell ref="A3:F3"/>
    <mergeCell ref="D95:F95"/>
    <mergeCell ref="D96:F96"/>
    <mergeCell ref="A6:B6"/>
    <mergeCell ref="A8:A15"/>
    <mergeCell ref="B8:B15"/>
    <mergeCell ref="B17:B20"/>
    <mergeCell ref="B69:B71"/>
    <mergeCell ref="A69:A71"/>
    <mergeCell ref="A17:A20"/>
    <mergeCell ref="B22:B24"/>
  </mergeCells>
  <printOptions horizontalCentered="1"/>
  <pageMargins left="1.2" right="0.7" top="0.5" bottom="0.25" header="0.3" footer="0.3"/>
  <pageSetup paperSize="5" scale="105" orientation="portrait" horizontalDpi="4294967293" r:id="rId1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FFH</vt:lpstr>
      <vt:lpstr>WOTU</vt:lpstr>
      <vt:lpstr>WASUPONDA</vt:lpstr>
      <vt:lpstr>TOWUTI</vt:lpstr>
      <vt:lpstr>TOM-TIM</vt:lpstr>
      <vt:lpstr>TOMONI</vt:lpstr>
      <vt:lpstr> NUHA</vt:lpstr>
      <vt:lpstr> MANGKUTANA</vt:lpstr>
      <vt:lpstr>MALILI</vt:lpstr>
      <vt:lpstr>KALAENA</vt:lpstr>
      <vt:lpstr>BURAU</vt:lpstr>
      <vt:lpstr> ANGKONA</vt:lpstr>
      <vt:lpstr>REKAP DPT</vt:lpstr>
      <vt:lpstr>' ANGKONA'!Print_Area</vt:lpstr>
      <vt:lpstr>' MANGKUTANA'!Print_Area</vt:lpstr>
      <vt:lpstr>' NUHA'!Print_Area</vt:lpstr>
      <vt:lpstr>KALAENA!Print_Area</vt:lpstr>
      <vt:lpstr>MALILI!Print_Area</vt:lpstr>
      <vt:lpstr>'REKAP DPT'!Print_Area</vt:lpstr>
      <vt:lpstr>TOMONI!Print_Area</vt:lpstr>
      <vt:lpstr>'TOM-TIM'!Print_Area</vt:lpstr>
      <vt:lpstr>TOWUTI!Print_Area</vt:lpstr>
      <vt:lpstr>WASUPONDA!Print_Area</vt:lpstr>
      <vt:lpstr>WOTU!Print_Area</vt:lpstr>
      <vt:lpstr>' ANGKONA'!Print_Titles</vt:lpstr>
      <vt:lpstr>' MANGKUTANA'!Print_Titles</vt:lpstr>
      <vt:lpstr>BURAU!Print_Titles</vt:lpstr>
      <vt:lpstr>MALILI!Print_Titles</vt:lpstr>
      <vt:lpstr>TOMONI!Print_Titles</vt:lpstr>
      <vt:lpstr>TOWUTI!Print_Titles</vt:lpstr>
      <vt:lpstr>WASUPONDA!Print_Titles</vt:lpstr>
      <vt:lpstr>WOTU!Print_Titles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hp_pc</cp:lastModifiedBy>
  <cp:lastPrinted>2020-06-09T02:05:59Z</cp:lastPrinted>
  <dcterms:created xsi:type="dcterms:W3CDTF">2018-01-15T01:40:09Z</dcterms:created>
  <dcterms:modified xsi:type="dcterms:W3CDTF">2020-06-09T02:21:06Z</dcterms:modified>
</cp:coreProperties>
</file>